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70" windowWidth="15480" windowHeight="11520"/>
  </bookViews>
  <sheets>
    <sheet name="ОБАС" sheetId="6" r:id="rId1"/>
  </sheets>
  <definedNames>
    <definedName name="_xlnm.Print_Titles" localSheetId="0">ОБАС!$17:$20</definedName>
    <definedName name="_xlnm.Print_Area" localSheetId="0">ОБАС!$A$1:$AK$105</definedName>
  </definedNames>
  <calcPr calcId="124519"/>
</workbook>
</file>

<file path=xl/calcChain.xml><?xml version="1.0" encoding="utf-8"?>
<calcChain xmlns="http://schemas.openxmlformats.org/spreadsheetml/2006/main">
  <c r="AE68" i="6"/>
  <c r="AF68"/>
  <c r="AG68"/>
  <c r="AH68"/>
  <c r="AI68"/>
  <c r="AD68"/>
  <c r="AF29"/>
  <c r="AG29"/>
  <c r="AH29"/>
  <c r="AI29"/>
  <c r="AJ62"/>
  <c r="AJ48"/>
  <c r="AF50"/>
  <c r="AG50"/>
  <c r="AJ104"/>
  <c r="AI101"/>
  <c r="AI100" s="1"/>
  <c r="AH101"/>
  <c r="AG101"/>
  <c r="AF101"/>
  <c r="AD101"/>
  <c r="AH100"/>
  <c r="AG100"/>
  <c r="AF100"/>
  <c r="AD100"/>
  <c r="AJ99"/>
  <c r="AJ98"/>
  <c r="AD94"/>
  <c r="AJ94" s="1"/>
  <c r="AJ93"/>
  <c r="AJ92"/>
  <c r="AJ89"/>
  <c r="AJ88"/>
  <c r="AD87"/>
  <c r="AJ87" s="1"/>
  <c r="AH85"/>
  <c r="AG85"/>
  <c r="AF85"/>
  <c r="AE85"/>
  <c r="AE83"/>
  <c r="AJ83" s="1"/>
  <c r="AJ81"/>
  <c r="AE73"/>
  <c r="AJ73" s="1"/>
  <c r="AJ66"/>
  <c r="AJ64"/>
  <c r="AJ59"/>
  <c r="AJ58"/>
  <c r="AI50"/>
  <c r="AH50"/>
  <c r="AE56"/>
  <c r="AE50" s="1"/>
  <c r="AD56"/>
  <c r="AJ46"/>
  <c r="AE44"/>
  <c r="AJ44" s="1"/>
  <c r="AJ42"/>
  <c r="AJ40"/>
  <c r="AJ38"/>
  <c r="AD36"/>
  <c r="AJ36" s="1"/>
  <c r="AJ34"/>
  <c r="AD32"/>
  <c r="AD29" s="1"/>
  <c r="AD31"/>
  <c r="AI30"/>
  <c r="AH30"/>
  <c r="AG30"/>
  <c r="AF30"/>
  <c r="AD30"/>
  <c r="AE29" l="1"/>
  <c r="AG28"/>
  <c r="AG22" s="1"/>
  <c r="AD85"/>
  <c r="AF28"/>
  <c r="AF22" s="1"/>
  <c r="AJ56"/>
  <c r="AD50"/>
  <c r="AD28" s="1"/>
  <c r="AD22" s="1"/>
  <c r="AI28"/>
  <c r="AI22" s="1"/>
  <c r="AH28"/>
  <c r="AH22" s="1"/>
  <c r="AJ50"/>
  <c r="AJ29"/>
  <c r="AE28"/>
  <c r="AE101"/>
  <c r="AE100" s="1"/>
  <c r="AJ100" s="1"/>
  <c r="AJ32"/>
  <c r="AJ85"/>
  <c r="AE22" l="1"/>
  <c r="AJ22" s="1"/>
  <c r="AJ28"/>
  <c r="AJ101"/>
</calcChain>
</file>

<file path=xl/comments1.xml><?xml version="1.0" encoding="utf-8"?>
<comments xmlns="http://schemas.openxmlformats.org/spreadsheetml/2006/main">
  <authors>
    <author>Коршунова Наталья Олеговна</author>
  </authors>
  <commentList>
    <comment ref="AB35" authorId="0">
      <text>
        <r>
          <rPr>
            <sz val="8"/>
            <color indexed="81"/>
            <rFont val="Tahoma"/>
            <family val="2"/>
            <charset val="204"/>
          </rPr>
          <t xml:space="preserve">из ОМСУ
</t>
        </r>
      </text>
    </comment>
    <comment ref="AB56" authorId="0">
      <text>
        <r>
          <rPr>
            <b/>
            <sz val="8"/>
            <color indexed="81"/>
            <rFont val="Tahoma"/>
            <family val="2"/>
            <charset val="204"/>
          </rPr>
          <t>ДК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<sst xmlns="http://schemas.openxmlformats.org/spreadsheetml/2006/main" count="234" uniqueCount="137">
  <si>
    <t>Единица  измерения</t>
  </si>
  <si>
    <t>значение</t>
  </si>
  <si>
    <t>год  достижения</t>
  </si>
  <si>
    <t>тыс. рублей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</si>
  <si>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</si>
  <si>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</si>
  <si>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</si>
  <si>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</si>
  <si>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</si>
  <si>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</si>
  <si>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>классификация целевой статьи расхода бюджета</t>
  </si>
  <si>
    <t>раздел</t>
  </si>
  <si>
    <t>подраздел</t>
  </si>
  <si>
    <t>Характеристика   муниципальной   программы  муниципального образования город Торжок</t>
  </si>
  <si>
    <t xml:space="preserve">код исполнителя программы </t>
  </si>
  <si>
    <t>задача</t>
  </si>
  <si>
    <t>направление расходов</t>
  </si>
  <si>
    <t>4. Задача - задача подпрограммы.</t>
  </si>
  <si>
    <t>5. Мероприятие - мероприятие подпрограммы.</t>
  </si>
  <si>
    <t>6. Административное мероприятие - административное мероприятие подпрограммы или обеспечивающей подпрограммы.</t>
  </si>
  <si>
    <t>7. Показатель - показатель цели программы, показатель задачи подпрограммы, показатель мероприятия подпрограммы (административного мероприятия).</t>
  </si>
  <si>
    <t>1. Программа - муниципальная программа муниципального образования город Торжок.</t>
  </si>
  <si>
    <t>2. Цель - цель муниципальной  программы муниципального образования город Торжок.</t>
  </si>
  <si>
    <t>программа</t>
  </si>
  <si>
    <t>подпрограмма</t>
  </si>
  <si>
    <t>цель</t>
  </si>
  <si>
    <t>мероприятие (административное мероприятие)</t>
  </si>
  <si>
    <t>номер показателя</t>
  </si>
  <si>
    <t>Программа, всего</t>
  </si>
  <si>
    <t>процент</t>
  </si>
  <si>
    <t>единиц</t>
  </si>
  <si>
    <t>%</t>
  </si>
  <si>
    <r>
      <rPr>
        <b/>
        <sz val="9"/>
        <rFont val="Times New Roman"/>
        <family val="1"/>
        <charset val="204"/>
      </rPr>
      <t>Подпрограмма  1</t>
    </r>
    <r>
      <rPr>
        <sz val="9"/>
        <rFont val="Times New Roman"/>
        <family val="1"/>
        <charset val="204"/>
      </rPr>
      <t xml:space="preserve">  "Сохранение и развитие культурного потенциала муниципального образования город Торжок"</t>
    </r>
  </si>
  <si>
    <t>(да-1, нет-0)</t>
  </si>
  <si>
    <t>человек</t>
  </si>
  <si>
    <t xml:space="preserve"> посещений</t>
  </si>
  <si>
    <t>экземпляры</t>
  </si>
  <si>
    <r>
      <rPr>
        <b/>
        <sz val="9"/>
        <rFont val="Times New Roman"/>
        <family val="1"/>
        <charset val="204"/>
      </rPr>
      <t>Подпрограмма  2</t>
    </r>
    <r>
      <rPr>
        <sz val="9"/>
        <rFont val="Times New Roman"/>
        <family val="1"/>
        <charset val="204"/>
      </rPr>
      <t xml:space="preserve">   "Повышение привлекательности города Торжка как культурно-исторического центра"</t>
    </r>
  </si>
  <si>
    <r>
      <rPr>
        <b/>
        <sz val="9"/>
        <rFont val="Times New Roman"/>
        <family val="1"/>
        <charset val="204"/>
      </rPr>
      <t xml:space="preserve">Показатель 1 </t>
    </r>
    <r>
      <rPr>
        <sz val="9"/>
        <rFont val="Times New Roman"/>
        <family val="1"/>
        <charset val="204"/>
      </rPr>
      <t>"Доля объектов культурного наследия, находящихся в удовлетворительном состоянии в общем количестве объектов муниципальной собственности"</t>
    </r>
  </si>
  <si>
    <r>
      <rPr>
        <b/>
        <sz val="9"/>
        <rFont val="Times New Roman"/>
        <family val="1"/>
        <charset val="204"/>
      </rPr>
      <t xml:space="preserve">Показатель 2 </t>
    </r>
    <r>
      <rPr>
        <sz val="9"/>
        <rFont val="Times New Roman"/>
        <family val="1"/>
        <charset val="204"/>
      </rPr>
      <t>"Увековечивание памяти Преподобного Ефрема Новоторжского - создателя Борисоглебского монастыря"</t>
    </r>
  </si>
  <si>
    <r>
      <rPr>
        <b/>
        <sz val="9"/>
        <rFont val="Times New Roman"/>
        <family val="1"/>
        <charset val="204"/>
      </rPr>
      <t>Цель</t>
    </r>
    <r>
      <rPr>
        <sz val="9"/>
        <rFont val="Times New Roman"/>
        <family val="1"/>
        <charset val="204"/>
      </rPr>
      <t xml:space="preserve">  "Создание  условий  для  повышения  качества  и   разнообразия   услуг, предоставляемых в сфере культуры,  удовлетворения  потребностей  в развитии и реализации культурного и духовного потенциала каждой личности"  </t>
    </r>
  </si>
  <si>
    <t>К</t>
  </si>
  <si>
    <t>М</t>
  </si>
  <si>
    <t>И</t>
  </si>
  <si>
    <t xml:space="preserve">                                    (наименование муниципальной  программы)  (период реализации программы)</t>
  </si>
  <si>
    <t>2014 год</t>
  </si>
  <si>
    <t>2015 год</t>
  </si>
  <si>
    <t>2016 год</t>
  </si>
  <si>
    <t>2017 год</t>
  </si>
  <si>
    <t>2018 год</t>
  </si>
  <si>
    <t>2019 год</t>
  </si>
  <si>
    <t xml:space="preserve"> 3. Подпрограмма - подпрограмма муниципальной  программы муниципального образования город Торжок.        </t>
  </si>
  <si>
    <r>
      <rPr>
        <b/>
        <sz val="9"/>
        <rFont val="Times New Roman"/>
        <family val="1"/>
        <charset val="204"/>
      </rPr>
      <t>Показатель   1</t>
    </r>
    <r>
      <rPr>
        <sz val="9"/>
        <rFont val="Times New Roman"/>
        <family val="1"/>
        <charset val="204"/>
      </rPr>
      <t xml:space="preserve"> "Уровень удовлетворенности населения  города Торжка качеством услуг, предоставляемых учреждениями культуры"</t>
    </r>
  </si>
  <si>
    <r>
      <rPr>
        <b/>
        <sz val="9"/>
        <rFont val="Times New Roman"/>
        <family val="1"/>
        <charset val="204"/>
      </rPr>
      <t xml:space="preserve">Показатель  2 </t>
    </r>
    <r>
      <rPr>
        <sz val="9"/>
        <rFont val="Times New Roman"/>
        <family val="1"/>
        <charset val="204"/>
      </rPr>
      <t xml:space="preserve">  "Количество муниципальных услуг в сфере культуры, предоставляемых  муниципальными бюджетными  учреждениями города Торжка"</t>
    </r>
  </si>
  <si>
    <r>
      <rPr>
        <b/>
        <sz val="9"/>
        <rFont val="Times New Roman"/>
        <family val="1"/>
        <charset val="204"/>
      </rPr>
      <t>Показатель  3</t>
    </r>
    <r>
      <rPr>
        <sz val="9"/>
        <rFont val="Times New Roman"/>
        <family val="1"/>
        <charset val="204"/>
      </rPr>
      <t xml:space="preserve">  "Уровень фактической обеспеченности библиотеками от нормативной потребности"</t>
    </r>
  </si>
  <si>
    <r>
      <rPr>
        <b/>
        <sz val="9"/>
        <rFont val="Times New Roman"/>
        <family val="1"/>
        <charset val="204"/>
      </rPr>
      <t>Показатель  4</t>
    </r>
    <r>
      <rPr>
        <sz val="9"/>
        <rFont val="Times New Roman"/>
        <family val="1"/>
        <charset val="204"/>
      </rPr>
      <t xml:space="preserve">  "Увеличение численности участников культурно-досуговых мероприятий, проведенных на платной основе в муниципальных учреждениях культуры города"</t>
    </r>
  </si>
  <si>
    <r>
      <t>З</t>
    </r>
    <r>
      <rPr>
        <b/>
        <sz val="9"/>
        <rFont val="Times New Roman"/>
        <family val="1"/>
        <charset val="204"/>
      </rPr>
      <t xml:space="preserve">адача   1  </t>
    </r>
    <r>
      <rPr>
        <sz val="9"/>
        <rFont val="Times New Roman"/>
        <family val="1"/>
        <charset val="204"/>
      </rPr>
      <t>"Сохранение и развитие библиотечного дела в городе Торжке"</t>
    </r>
  </si>
  <si>
    <r>
      <rPr>
        <b/>
        <sz val="9"/>
        <rFont val="Times New Roman"/>
        <family val="1"/>
        <charset val="204"/>
      </rPr>
      <t>Показатель   1</t>
    </r>
    <r>
      <rPr>
        <sz val="9"/>
        <rFont val="Times New Roman"/>
        <family val="1"/>
        <charset val="204"/>
      </rPr>
      <t xml:space="preserve"> "Количество посещений библиотек на 1000 человек населения"</t>
    </r>
  </si>
  <si>
    <r>
      <rPr>
        <b/>
        <sz val="9"/>
        <rFont val="Times New Roman"/>
        <family val="1"/>
        <charset val="204"/>
      </rPr>
      <t>Показатель   2</t>
    </r>
    <r>
      <rPr>
        <sz val="9"/>
        <rFont val="Times New Roman"/>
        <family val="1"/>
        <charset val="204"/>
      </rPr>
      <t xml:space="preserve"> "Количество экземпляров новых поступлений в библиотечные фонды общедоступных библиотек на 1000 человек населения"</t>
    </r>
  </si>
  <si>
    <r>
      <rPr>
        <b/>
        <sz val="9"/>
        <rFont val="Times New Roman"/>
        <family val="1"/>
        <charset val="204"/>
      </rPr>
      <t>Мероприятие   1.001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 xml:space="preserve">"Организация библиотечного обслуживания населения муниципальным казенным учреждением города Торжка" </t>
    </r>
  </si>
  <si>
    <r>
      <rPr>
        <b/>
        <sz val="9"/>
        <rFont val="Times New Roman"/>
        <family val="1"/>
        <charset val="204"/>
      </rPr>
      <t xml:space="preserve">Показатель  1   </t>
    </r>
    <r>
      <rPr>
        <sz val="9"/>
        <rFont val="Times New Roman"/>
        <family val="1"/>
        <charset val="204"/>
      </rPr>
      <t>"Число ежегодных посещений"</t>
    </r>
  </si>
  <si>
    <r>
      <rPr>
        <b/>
        <sz val="9"/>
        <rFont val="Times New Roman"/>
        <family val="1"/>
        <charset val="204"/>
      </rPr>
      <t>Мероприятие  1.002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"Комплектование библиотечного фонда муниципального казенного учреждения культуры города Торжка"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</si>
  <si>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>"Увеличение количества библиозаписей в сводном электроном каталоге библиотек города"</t>
    </r>
  </si>
  <si>
    <r>
      <rPr>
        <b/>
        <sz val="9"/>
        <rFont val="Times New Roman"/>
        <family val="1"/>
        <charset val="204"/>
      </rPr>
      <t>Мероприятие  1.003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"Проведение ремонта помещения МКУК г.Торжка "Централизованная библиотечная система"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</si>
  <si>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>"Проведение ремонта помещения МКУК г.Торжка "Централизованная библиотечная система"</t>
    </r>
  </si>
  <si>
    <r>
      <rPr>
        <b/>
        <sz val="9"/>
        <rFont val="Times New Roman"/>
        <family val="1"/>
        <charset val="204"/>
      </rPr>
      <t>Мероприятие    1.004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"Комплектование библиотечного фонда муниципального казенного учреждения культуры города Торжка за счет средств областного бюджета"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</si>
  <si>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>"Комплектование библиотечного фонда муниципального казенного учреждения культуры города Торжка за счет средств областного бюджета"</t>
    </r>
  </si>
  <si>
    <r>
      <rPr>
        <b/>
        <sz val="9"/>
        <rFont val="Times New Roman"/>
        <family val="1"/>
        <charset val="204"/>
      </rPr>
      <t>Мероприятие  1.005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"Проведение ремонта помещения городской библиотеки МКУК г.Торжка "Централизованная библиотечная система" за счет средств областного бюджета"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</si>
  <si>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>"Проведение ремонта помещения городской библиотеки МКУК г.Торжка "Централизованная библиотечная система за счет средств областного бюджета"</t>
    </r>
  </si>
  <si>
    <r>
      <rPr>
        <b/>
        <sz val="9"/>
        <rFont val="Times New Roman"/>
        <family val="1"/>
        <charset val="204"/>
      </rPr>
      <t>Мероприятие   1.006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"Укрепление материально-технической базы МКУК г.Торжка "Централизованная библиотечная система"</t>
    </r>
  </si>
  <si>
    <r>
      <t xml:space="preserve">Показатель  1 </t>
    </r>
    <r>
      <rPr>
        <sz val="9"/>
        <rFont val="Times New Roman"/>
        <family val="1"/>
        <charset val="204"/>
      </rPr>
      <t>"Материально-техническое обновление  МКУК г.Торжка "Централизованная библиотечная система"</t>
    </r>
  </si>
  <si>
    <r>
      <rPr>
        <b/>
        <sz val="9"/>
        <rFont val="Times New Roman"/>
        <family val="1"/>
        <charset val="204"/>
      </rPr>
      <t>Мероприятие 1.007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"Установка системы автоматической охранной сигнализации в  МКУК г.Торжка "Централизованная библиотечная система"</t>
    </r>
  </si>
  <si>
    <r>
      <t xml:space="preserve">Показатель  1 </t>
    </r>
    <r>
      <rPr>
        <sz val="9"/>
        <rFont val="Times New Roman"/>
        <family val="1"/>
        <charset val="204"/>
      </rPr>
      <t>"Обеспечение комплексной системы безопасности и охраны объектов сферы культуры"</t>
    </r>
  </si>
  <si>
    <r>
      <rPr>
        <b/>
        <sz val="9"/>
        <rFont val="Times New Roman"/>
        <family val="1"/>
        <charset val="204"/>
      </rPr>
      <t>Мероприятие 1.008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"Комплектование библиотечного фонда муниципального казенного учреждения культуры города Торжка за счет средств федерального бюджета"</t>
    </r>
  </si>
  <si>
    <r>
      <t xml:space="preserve">Показатель  1 </t>
    </r>
    <r>
      <rPr>
        <sz val="9"/>
        <rFont val="Times New Roman"/>
        <family val="1"/>
        <charset val="204"/>
      </rPr>
      <t>"Наполнение библиотечного фонда за счет средств федерального бюджета"</t>
    </r>
  </si>
  <si>
    <r>
      <t>З</t>
    </r>
    <r>
      <rPr>
        <b/>
        <sz val="9"/>
        <rFont val="Times New Roman"/>
        <family val="1"/>
        <charset val="204"/>
      </rPr>
      <t xml:space="preserve">адача   2  </t>
    </r>
    <r>
      <rPr>
        <sz val="9"/>
        <rFont val="Times New Roman"/>
        <family val="1"/>
        <charset val="204"/>
      </rPr>
      <t>"Поддержка профессионального искусства и народного творчества в городе Торжке"</t>
    </r>
  </si>
  <si>
    <r>
      <rPr>
        <b/>
        <sz val="9"/>
        <rFont val="Times New Roman"/>
        <family val="1"/>
        <charset val="204"/>
      </rPr>
      <t xml:space="preserve">Показатель    1 </t>
    </r>
    <r>
      <rPr>
        <sz val="9"/>
        <rFont val="Times New Roman"/>
        <family val="1"/>
        <charset val="204"/>
      </rPr>
      <t>"Среднее количество посетителей одного культурно- досугового мероприятия"</t>
    </r>
  </si>
  <si>
    <r>
      <rPr>
        <b/>
        <sz val="9"/>
        <rFont val="Times New Roman"/>
        <family val="1"/>
        <charset val="204"/>
      </rPr>
      <t>Показатель    2</t>
    </r>
    <r>
      <rPr>
        <sz val="9"/>
        <rFont val="Times New Roman"/>
        <family val="1"/>
        <charset val="204"/>
      </rPr>
      <t xml:space="preserve"> "Доля потребителей, удовлетворенных качеством и доступностью услуг учреждения"</t>
    </r>
  </si>
  <si>
    <r>
      <rPr>
        <b/>
        <sz val="9"/>
        <rFont val="Times New Roman"/>
        <family val="1"/>
        <charset val="204"/>
      </rPr>
      <t>Показатель    3</t>
    </r>
    <r>
      <rPr>
        <sz val="9"/>
        <rFont val="Times New Roman"/>
        <family val="1"/>
        <charset val="204"/>
      </rPr>
      <t xml:space="preserve"> "Количество кружков, творческих коллективов"    </t>
    </r>
  </si>
  <si>
    <r>
      <rPr>
        <b/>
        <sz val="9"/>
        <rFont val="Times New Roman"/>
        <family val="1"/>
        <charset val="204"/>
      </rPr>
      <t>Показатель    4</t>
    </r>
    <r>
      <rPr>
        <sz val="9"/>
        <rFont val="Times New Roman"/>
        <family val="1"/>
        <charset val="204"/>
      </rPr>
      <t xml:space="preserve"> "Количество образцовых и народных формирований"</t>
    </r>
  </si>
  <si>
    <r>
      <rPr>
        <b/>
        <sz val="9"/>
        <rFont val="Times New Roman"/>
        <family val="1"/>
        <charset val="204"/>
      </rPr>
      <t xml:space="preserve">Показатель    5 </t>
    </r>
    <r>
      <rPr>
        <sz val="9"/>
        <rFont val="Times New Roman"/>
        <family val="1"/>
        <charset val="204"/>
      </rPr>
      <t>"Количество лауреатов и дипломантов областных и иных  конкурсов"</t>
    </r>
  </si>
  <si>
    <r>
      <t xml:space="preserve">Мероприятие 2.001 </t>
    </r>
    <r>
      <rPr>
        <sz val="9"/>
        <rFont val="Times New Roman"/>
        <family val="1"/>
        <charset val="204"/>
      </rPr>
      <t>"Создание условий для организации досуга и обеспечения жителей города Торжка услугами бюджетного учреждения в рамках муниципального задания"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</si>
  <si>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 xml:space="preserve"> "Количество проведенных культурно-досуговых мероприятий"    </t>
    </r>
  </si>
  <si>
    <r>
      <rPr>
        <b/>
        <sz val="9"/>
        <rFont val="Times New Roman"/>
        <family val="1"/>
        <charset val="204"/>
      </rPr>
      <t>Показатель   2</t>
    </r>
    <r>
      <rPr>
        <sz val="9"/>
        <rFont val="Times New Roman"/>
        <family val="1"/>
        <charset val="204"/>
      </rPr>
      <t xml:space="preserve"> "Число участников кружков и творческих коллективов"</t>
    </r>
  </si>
  <si>
    <r>
      <rPr>
        <b/>
        <sz val="9"/>
        <rFont val="Times New Roman"/>
        <family val="1"/>
        <charset val="204"/>
      </rPr>
      <t>Показатель   3 "</t>
    </r>
    <r>
      <rPr>
        <sz val="9"/>
        <rFont val="Times New Roman"/>
        <family val="1"/>
        <charset val="204"/>
      </rPr>
      <t>Количество любительских объединений, групп, клубов по интересам"</t>
    </r>
  </si>
  <si>
    <r>
      <t xml:space="preserve">Мероприятие   2.002 </t>
    </r>
    <r>
      <rPr>
        <sz val="9"/>
        <rFont val="Times New Roman"/>
        <family val="1"/>
        <charset val="204"/>
      </rPr>
      <t>"Создание условий по проведению противопожарных мероприятий  и ремонтных работ бюджетным учреждением  города Торжка в сфере осуществления культурно-досуговых мероприятий"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</si>
  <si>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>"Проведение противопожарных мероприятий и ремонтных работ"</t>
    </r>
  </si>
  <si>
    <r>
      <t xml:space="preserve">Мероприятие   2.003 </t>
    </r>
    <r>
      <rPr>
        <sz val="9"/>
        <rFont val="Times New Roman"/>
        <family val="1"/>
        <charset val="204"/>
      </rPr>
      <t>"Укрепление материально-технической базы МБУ "Городской Дом культуры"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</si>
  <si>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>"Укрепление материально-технической базы учреждения"</t>
    </r>
  </si>
  <si>
    <r>
      <t xml:space="preserve">Мероприятие 2.004 </t>
    </r>
    <r>
      <rPr>
        <sz val="9"/>
        <rFont val="Times New Roman"/>
        <family val="1"/>
        <charset val="204"/>
      </rPr>
      <t>"Поддержка комплексного развития муниципального бюджетного учреждения "Городской Дом культуры" в рамках подпрограмм "Наследие" и "Искусство" государственной программы Российской Федерации "Развитие культуры и туризма"</t>
    </r>
  </si>
  <si>
    <r>
      <rPr>
        <b/>
        <sz val="9"/>
        <rFont val="Times New Roman"/>
        <family val="1"/>
        <charset val="204"/>
      </rPr>
      <t xml:space="preserve">Показатель  1  </t>
    </r>
    <r>
      <rPr>
        <sz val="9"/>
        <rFont val="Times New Roman"/>
        <family val="1"/>
        <charset val="204"/>
      </rPr>
      <t>"Приобретение специального оборудования"</t>
    </r>
  </si>
  <si>
    <r>
      <t>З</t>
    </r>
    <r>
      <rPr>
        <b/>
        <sz val="9"/>
        <rFont val="Times New Roman"/>
        <family val="1"/>
        <charset val="204"/>
      </rPr>
      <t xml:space="preserve">адача   3 </t>
    </r>
    <r>
      <rPr>
        <sz val="9"/>
        <rFont val="Times New Roman"/>
        <family val="1"/>
        <charset val="204"/>
      </rPr>
      <t>"Развитие художественного образования детей города Торжка"</t>
    </r>
  </si>
  <si>
    <r>
      <rPr>
        <b/>
        <sz val="9"/>
        <rFont val="Times New Roman"/>
        <family val="1"/>
        <charset val="204"/>
      </rPr>
      <t xml:space="preserve">Показатель   </t>
    </r>
    <r>
      <rPr>
        <b/>
        <sz val="9"/>
        <rFont val="Times New Roman"/>
        <family val="1"/>
        <charset val="204"/>
      </rPr>
      <t xml:space="preserve">  1 </t>
    </r>
    <r>
      <rPr>
        <sz val="9"/>
        <rFont val="Times New Roman"/>
        <family val="1"/>
        <charset val="204"/>
      </rPr>
      <t xml:space="preserve">"Доля детей 7-18 лет, охваченных дополнительным образованием в сфере культуры" </t>
    </r>
  </si>
  <si>
    <r>
      <rPr>
        <b/>
        <sz val="9"/>
        <rFont val="Times New Roman"/>
        <family val="1"/>
        <charset val="204"/>
      </rPr>
      <t xml:space="preserve">Показатель    2 </t>
    </r>
    <r>
      <rPr>
        <sz val="9"/>
        <rFont val="Times New Roman"/>
        <family val="1"/>
        <charset val="204"/>
      </rPr>
      <t xml:space="preserve"> "Доля выпускников, закончивших школу с отличием" </t>
    </r>
  </si>
  <si>
    <r>
      <rPr>
        <b/>
        <sz val="9"/>
        <rFont val="Times New Roman"/>
        <family val="1"/>
        <charset val="204"/>
      </rPr>
      <t xml:space="preserve">Показатель    3 </t>
    </r>
    <r>
      <rPr>
        <sz val="9"/>
        <rFont val="Times New Roman"/>
        <family val="1"/>
        <charset val="204"/>
      </rPr>
      <t xml:space="preserve"> "Число проведенных образовательным учреждением в отчетном периоде мероприятий для учащихся (внутришкольные)"</t>
    </r>
  </si>
  <si>
    <r>
      <rPr>
        <b/>
        <sz val="9"/>
        <rFont val="Times New Roman"/>
        <family val="1"/>
        <charset val="204"/>
      </rPr>
      <t xml:space="preserve">Показатель   </t>
    </r>
    <r>
      <rPr>
        <sz val="9"/>
        <rFont val="Times New Roman"/>
        <family val="1"/>
        <charset val="204"/>
      </rPr>
      <t>4</t>
    </r>
    <r>
      <rPr>
        <b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 Количество стипендиатов и лауреатов премии Губернатора Тверской области</t>
    </r>
  </si>
  <si>
    <r>
      <rPr>
        <b/>
        <sz val="9"/>
        <rFont val="Times New Roman"/>
        <family val="1"/>
        <charset val="204"/>
      </rPr>
      <t xml:space="preserve">Мероприятие   3.001  </t>
    </r>
    <r>
      <rPr>
        <sz val="9"/>
        <rFont val="Times New Roman"/>
        <family val="1"/>
        <charset val="204"/>
      </rPr>
      <t>"Создание условий для  предоставления бюджетным учреждением города Торжка качественных образовательных услуг дополнительного образования детей в области культуры в рамках муниципального задания"</t>
    </r>
  </si>
  <si>
    <r>
      <rPr>
        <b/>
        <sz val="9"/>
        <rFont val="Times New Roman"/>
        <family val="1"/>
        <charset val="204"/>
      </rPr>
      <t xml:space="preserve">Показатель  1  </t>
    </r>
    <r>
      <rPr>
        <sz val="9"/>
        <rFont val="Times New Roman"/>
        <family val="1"/>
        <charset val="204"/>
      </rPr>
      <t>"Количество ежегодно проводимых праздничных культурно-массовых мероприятий бюджетным учреждением  дополнительного образования детей в области культуры"</t>
    </r>
  </si>
  <si>
    <r>
      <rPr>
        <b/>
        <sz val="9"/>
        <rFont val="Times New Roman"/>
        <family val="1"/>
        <charset val="204"/>
      </rPr>
      <t xml:space="preserve">Показатель   1  </t>
    </r>
    <r>
      <rPr>
        <sz val="9"/>
        <rFont val="Times New Roman"/>
        <family val="1"/>
        <charset val="204"/>
      </rPr>
      <t>"Обеспечение материально-технического оснащения и ремонт МБУ ДО "Детская школа искусств"</t>
    </r>
  </si>
  <si>
    <r>
      <t>З</t>
    </r>
    <r>
      <rPr>
        <b/>
        <sz val="9"/>
        <rFont val="Times New Roman"/>
        <family val="1"/>
        <charset val="204"/>
      </rPr>
      <t xml:space="preserve">адача   4  </t>
    </r>
    <r>
      <rPr>
        <sz val="9"/>
        <rFont val="Times New Roman"/>
        <family val="1"/>
        <charset val="204"/>
      </rPr>
      <t>"Обеспечение многообразия художественной, творческой жизни города Торжка"</t>
    </r>
  </si>
  <si>
    <r>
      <rPr>
        <b/>
        <sz val="9"/>
        <rFont val="Times New Roman"/>
        <family val="1"/>
        <charset val="204"/>
      </rPr>
      <t xml:space="preserve">Показатель   </t>
    </r>
    <r>
      <rPr>
        <b/>
        <sz val="9"/>
        <rFont val="Times New Roman"/>
        <family val="1"/>
        <charset val="204"/>
      </rPr>
      <t xml:space="preserve">  1 </t>
    </r>
    <r>
      <rPr>
        <sz val="9"/>
        <rFont val="Times New Roman"/>
        <family val="1"/>
        <charset val="204"/>
      </rPr>
      <t>"Увеличение численности участников культурно-досуговых мероприятий, проведённых на платной основе в муниципальных учреждениях культуры города Торжка"</t>
    </r>
  </si>
  <si>
    <r>
      <t xml:space="preserve">Мероприятие  4.001 </t>
    </r>
    <r>
      <rPr>
        <sz val="9"/>
        <rFont val="Times New Roman"/>
        <family val="1"/>
        <charset val="204"/>
      </rPr>
      <t>"Информационное обеспечение развития сферы культуры в городе Торжке"</t>
    </r>
  </si>
  <si>
    <r>
      <t xml:space="preserve">Показатель 2 </t>
    </r>
    <r>
      <rPr>
        <sz val="9"/>
        <rFont val="Times New Roman"/>
        <family val="1"/>
        <charset val="204"/>
      </rPr>
      <t>"Количество выпущенных изданий</t>
    </r>
  </si>
  <si>
    <r>
      <t xml:space="preserve">Показатель  3 </t>
    </r>
    <r>
      <rPr>
        <sz val="9"/>
        <rFont val="Times New Roman"/>
        <family val="1"/>
        <charset val="204"/>
      </rPr>
      <t>"Количество ежегодных публикаций в средствах массовой информации, освещающих вопросы культуры города"</t>
    </r>
  </si>
  <si>
    <r>
      <t xml:space="preserve">Показатель 4 </t>
    </r>
    <r>
      <rPr>
        <sz val="9"/>
        <rFont val="Times New Roman"/>
        <family val="1"/>
        <charset val="204"/>
      </rPr>
      <t xml:space="preserve"> "Количество информационных  материалов, ежегодно  размещенных на сайте администрации города в информационно-коммуникационной сети "Интернет"</t>
    </r>
  </si>
  <si>
    <r>
      <t xml:space="preserve">Мероприятие 4.002 </t>
    </r>
    <r>
      <rPr>
        <sz val="9"/>
        <rFont val="Times New Roman"/>
        <family val="1"/>
        <charset val="204"/>
      </rPr>
      <t>"Участие в международных, всероссийских, региональных мероприятиях"</t>
    </r>
  </si>
  <si>
    <r>
      <t xml:space="preserve">Показатель  1 </t>
    </r>
    <r>
      <rPr>
        <sz val="9"/>
        <rFont val="Times New Roman"/>
        <family val="1"/>
        <charset val="204"/>
      </rPr>
      <t>"Количество международных, всероссийских, региональных мероприятий"</t>
    </r>
  </si>
  <si>
    <r>
      <t xml:space="preserve">Мероприятие 4.003 </t>
    </r>
    <r>
      <rPr>
        <sz val="9"/>
        <rFont val="Times New Roman"/>
        <family val="1"/>
        <charset val="204"/>
      </rPr>
      <t>"Организация и проведение культурно-массовых праздничных мероприятий в городе Торжке"</t>
    </r>
  </si>
  <si>
    <r>
      <t xml:space="preserve">Показатель 1 </t>
    </r>
    <r>
      <rPr>
        <sz val="9"/>
        <rFont val="Times New Roman"/>
        <family val="1"/>
        <charset val="204"/>
      </rPr>
      <t>"Проведение праздничных мероприятий"</t>
    </r>
  </si>
  <si>
    <r>
      <rPr>
        <b/>
        <sz val="9"/>
        <rFont val="Times New Roman"/>
        <family val="1"/>
        <charset val="204"/>
      </rPr>
      <t xml:space="preserve">Административное мероприятие   4.004 </t>
    </r>
    <r>
      <rPr>
        <sz val="9"/>
        <rFont val="Times New Roman"/>
        <family val="1"/>
        <charset val="204"/>
      </rPr>
      <t xml:space="preserve"> "Организация и проведение заседаний Координационного совета по культуре и туризму при администрации города Торжка, круглых столов по актуальным вопросам отрасли"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</si>
  <si>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 xml:space="preserve"> Количество проведенных ежегодных заседаний Координационного совета по культуре и туризму при администрации города Торжка</t>
    </r>
  </si>
  <si>
    <r>
      <rPr>
        <b/>
        <sz val="9"/>
        <rFont val="Times New Roman"/>
        <family val="1"/>
        <charset val="204"/>
      </rPr>
      <t xml:space="preserve">Мероприятие  4.005 </t>
    </r>
    <r>
      <rPr>
        <sz val="9"/>
        <rFont val="Times New Roman"/>
        <family val="1"/>
        <charset val="204"/>
      </rPr>
      <t xml:space="preserve"> "Издание книги "Ими гордится город"</t>
    </r>
  </si>
  <si>
    <r>
      <rPr>
        <b/>
        <sz val="9"/>
        <rFont val="Times New Roman"/>
        <family val="1"/>
        <charset val="204"/>
      </rPr>
      <t xml:space="preserve">Показатель  1 </t>
    </r>
    <r>
      <rPr>
        <sz val="9"/>
        <rFont val="Times New Roman"/>
        <family val="1"/>
        <charset val="204"/>
      </rPr>
      <t xml:space="preserve"> "Количество экземпляров, изданных книг"</t>
    </r>
  </si>
  <si>
    <r>
      <t xml:space="preserve">Задача  1 </t>
    </r>
    <r>
      <rPr>
        <sz val="9"/>
        <rFont val="Times New Roman"/>
        <family val="1"/>
        <charset val="204"/>
      </rPr>
      <t xml:space="preserve">"Содействие в создания новых исторических объектов и обеспечении сохранности объектов  культурного наследия города Торжка" </t>
    </r>
  </si>
  <si>
    <r>
      <rPr>
        <b/>
        <sz val="9"/>
        <rFont val="Times New Roman"/>
        <family val="1"/>
        <charset val="204"/>
      </rPr>
      <t xml:space="preserve">Мероприятие   1.001 </t>
    </r>
    <r>
      <rPr>
        <sz val="9"/>
        <rFont val="Times New Roman"/>
        <family val="1"/>
        <charset val="204"/>
      </rPr>
      <t xml:space="preserve"> "Проведение работ по созданию  памятника  Преподобному Ефрему Новоторжскому на территории города Торжка, включая  приобретение, установку памятника на благоустроенной территории"</t>
    </r>
  </si>
  <si>
    <r>
      <rPr>
        <b/>
        <sz val="9"/>
        <rFont val="Times New Roman"/>
        <family val="1"/>
        <charset val="204"/>
      </rPr>
      <t xml:space="preserve">Показатель  </t>
    </r>
    <r>
      <rPr>
        <sz val="9"/>
        <rFont val="Times New Roman"/>
        <family val="1"/>
        <charset val="204"/>
      </rPr>
      <t>"Открытие памятника Преподобному Ефрему Новоторжскому"</t>
    </r>
  </si>
  <si>
    <r>
      <rPr>
        <b/>
        <sz val="9"/>
        <rFont val="Times New Roman"/>
        <family val="1"/>
        <charset val="204"/>
      </rPr>
      <t xml:space="preserve">Показатель 1  </t>
    </r>
    <r>
      <rPr>
        <sz val="9"/>
        <rFont val="Times New Roman"/>
        <family val="1"/>
        <charset val="204"/>
      </rPr>
      <t xml:space="preserve">"Количество экземпляров изданных методических,  информационных, презентационных материалов по отрасти "Культура" </t>
    </r>
  </si>
  <si>
    <t>х</t>
  </si>
  <si>
    <r>
      <rPr>
        <b/>
        <sz val="9"/>
        <rFont val="Times New Roman"/>
        <family val="1"/>
        <charset val="204"/>
      </rPr>
      <t xml:space="preserve">Показатель 4 </t>
    </r>
    <r>
      <rPr>
        <sz val="9"/>
        <rFont val="Times New Roman"/>
        <family val="1"/>
        <charset val="204"/>
      </rPr>
      <t>" Количество организованных показов концертов и концертных программ"</t>
    </r>
  </si>
  <si>
    <r>
      <rPr>
        <b/>
        <sz val="9"/>
        <rFont val="Times New Roman"/>
        <family val="1"/>
        <charset val="204"/>
      </rPr>
      <t>Показатель 5</t>
    </r>
    <r>
      <rPr>
        <sz val="9"/>
        <rFont val="Times New Roman"/>
        <family val="1"/>
        <charset val="204"/>
      </rPr>
      <t xml:space="preserve"> "Количество клубных формирований и формирований самодеятельного народного творчества"</t>
    </r>
  </si>
  <si>
    <t>число человеко-часов</t>
  </si>
  <si>
    <r>
      <rPr>
        <b/>
        <sz val="9"/>
        <rFont val="Times New Roman"/>
        <family val="1"/>
        <charset val="204"/>
      </rPr>
      <t xml:space="preserve">Показатель  2  </t>
    </r>
    <r>
      <rPr>
        <sz val="9"/>
        <rFont val="Times New Roman"/>
        <family val="1"/>
        <charset val="204"/>
      </rPr>
      <t xml:space="preserve"> "Число человеко-часов пребывания обучающихся по дополнительным общеразвивающим программам"</t>
    </r>
  </si>
  <si>
    <r>
      <rPr>
        <b/>
        <sz val="9"/>
        <rFont val="Times New Roman"/>
        <family val="1"/>
        <charset val="204"/>
      </rPr>
      <t xml:space="preserve">Показатель  1  </t>
    </r>
    <r>
      <rPr>
        <sz val="9"/>
        <rFont val="Times New Roman"/>
        <family val="1"/>
        <charset val="204"/>
      </rPr>
      <t xml:space="preserve"> "Количество детей, охваченных дополнительным образованием в сфере культуры"</t>
    </r>
  </si>
  <si>
    <r>
      <rPr>
        <b/>
        <sz val="9"/>
        <rFont val="Times New Roman"/>
        <family val="1"/>
        <charset val="204"/>
      </rPr>
      <t xml:space="preserve">Показатель 5    </t>
    </r>
    <r>
      <rPr>
        <sz val="9"/>
        <rFont val="Times New Roman"/>
        <family val="1"/>
        <charset val="204"/>
      </rPr>
      <t xml:space="preserve"> "Количество обучающихся дополнительным общеобразовательным предпрофессиональным программам в области искусств" ("Музыкальный фольклор")</t>
    </r>
  </si>
  <si>
    <r>
      <rPr>
        <b/>
        <sz val="9"/>
        <rFont val="Times New Roman"/>
        <family val="1"/>
        <charset val="204"/>
      </rPr>
      <t xml:space="preserve">Показатель  3  </t>
    </r>
    <r>
      <rPr>
        <sz val="9"/>
        <rFont val="Times New Roman"/>
        <family val="1"/>
        <charset val="204"/>
      </rPr>
      <t xml:space="preserve"> "Количество обучающихся по дополнительным общеобразовательным предпрофессиональным программам в области искусств" ("Народные инструменты")</t>
    </r>
  </si>
  <si>
    <r>
      <rPr>
        <b/>
        <sz val="9"/>
        <rFont val="Times New Roman"/>
        <family val="1"/>
        <charset val="204"/>
      </rPr>
      <t xml:space="preserve">Показатель 4    </t>
    </r>
    <r>
      <rPr>
        <sz val="9"/>
        <rFont val="Times New Roman"/>
        <family val="1"/>
        <charset val="204"/>
      </rPr>
      <t xml:space="preserve"> "Количество обучающихся по дополнительным общеобразовательным предпрофессиональным программам в области искусств" ("Струнные инструменты")</t>
    </r>
  </si>
  <si>
    <r>
      <rPr>
        <b/>
        <sz val="9"/>
        <rFont val="Times New Roman"/>
        <family val="1"/>
        <charset val="204"/>
      </rPr>
      <t xml:space="preserve">Показатель 6    </t>
    </r>
    <r>
      <rPr>
        <sz val="9"/>
        <rFont val="Times New Roman"/>
        <family val="1"/>
        <charset val="204"/>
      </rPr>
      <t xml:space="preserve"> "Количество обучающихся по дополнительным общеобразовательным предпрофессиональным программам в области искусств" ("Иннструменты эстрадного оркестра")</t>
    </r>
  </si>
  <si>
    <r>
      <rPr>
        <b/>
        <sz val="9"/>
        <rFont val="Times New Roman"/>
        <family val="1"/>
        <charset val="204"/>
      </rPr>
      <t xml:space="preserve">Показатель 7    </t>
    </r>
    <r>
      <rPr>
        <sz val="9"/>
        <rFont val="Times New Roman"/>
        <family val="1"/>
        <charset val="204"/>
      </rPr>
      <t xml:space="preserve"> "Количество обучающихся по дополнительным общеобразовательным предпрофессиональным программам в области искусств" ("Фортепиано")</t>
    </r>
  </si>
  <si>
    <r>
      <t xml:space="preserve">« Развитие культуры города Торжка» на </t>
    </r>
    <r>
      <rPr>
        <b/>
        <i/>
        <u/>
        <sz val="12"/>
        <rFont val="Times New Roman"/>
        <family val="1"/>
        <charset val="204"/>
      </rPr>
      <t>2014   - 2019  годы</t>
    </r>
  </si>
  <si>
    <r>
      <rPr>
        <b/>
        <sz val="9"/>
        <rFont val="Times New Roman"/>
        <family val="1"/>
        <charset val="204"/>
      </rPr>
      <t>Мероприятие 1.009</t>
    </r>
    <r>
      <rPr>
        <b/>
        <i/>
        <sz val="9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"Укрепление материально-технической базы МКУК г. Торжка "Централизованная библиотечная система" за счёт средств областного бюджета Тверской области"</t>
    </r>
  </si>
  <si>
    <r>
      <t xml:space="preserve">Показатель  1 </t>
    </r>
    <r>
      <rPr>
        <sz val="9"/>
        <rFont val="Times New Roman"/>
        <family val="1"/>
        <charset val="204"/>
      </rPr>
      <t>"Материально-тезническое обновление МКУК  г. Торжка "Централизованная библиотечная система"</t>
    </r>
  </si>
  <si>
    <t>Ответственный исполнитель муниципальной  программы  муниципального образования город Торжок - администрация муниципального образования город Торжок(отдел по культуре и туризму)</t>
  </si>
  <si>
    <t xml:space="preserve">Исполнитель муниципальной  программы  муниципального образования город Торжок - администрация муниципального образования город Торжок (отдел архитектуры и градостроительства)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</si>
  <si>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1
к муниципальной  программе муниципального 
образования город Торжок
«Развитие культуры города Торжка»
на 2014- 2019 годы (в редакции постановления                                                        администрации города от   __.06 .2016  №__ )</t>
  </si>
  <si>
    <t xml:space="preserve"> </t>
  </si>
  <si>
    <r>
      <t xml:space="preserve">Мероприятие  3.003 </t>
    </r>
    <r>
      <rPr>
        <sz val="9"/>
        <rFont val="Times New Roman"/>
        <family val="1"/>
        <charset val="204"/>
      </rPr>
      <t>"Создание условий для проведения городских культурно-массовых мероприятий бюджетным учреждением в сфере предоставления услуг дополнительного образования детей в области культуры"</t>
    </r>
  </si>
  <si>
    <r>
      <t xml:space="preserve">Мероприятие  3.005 </t>
    </r>
    <r>
      <rPr>
        <sz val="9"/>
        <rFont val="Times New Roman"/>
        <family val="1"/>
        <charset val="204"/>
      </rPr>
      <t>"Содействие в материально-техническом оснащении и ремонте МБУ ДО "Детская школа искусств"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</si>
</sst>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i/>
      <u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top" wrapText="1"/>
    </xf>
    <xf numFmtId="164" fontId="1" fillId="0" borderId="2" xfId="0" applyNumberFormat="1" applyFont="1" applyFill="1" applyBorder="1" applyAlignment="1">
      <alignment horizontal="right" vertical="top" wrapText="1"/>
    </xf>
    <xf numFmtId="164" fontId="1" fillId="0" borderId="2" xfId="0" applyNumberFormat="1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" fontId="2" fillId="0" borderId="2" xfId="0" applyNumberFormat="1" applyFont="1" applyFill="1" applyBorder="1" applyAlignment="1">
      <alignment vertical="top" wrapText="1"/>
    </xf>
    <xf numFmtId="164" fontId="2" fillId="0" borderId="2" xfId="0" applyNumberFormat="1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2" fillId="0" borderId="2" xfId="0" applyFont="1" applyFill="1" applyBorder="1" applyAlignment="1">
      <alignment vertical="top"/>
    </xf>
    <xf numFmtId="164" fontId="2" fillId="0" borderId="2" xfId="0" applyNumberFormat="1" applyFont="1" applyFill="1" applyBorder="1" applyAlignment="1">
      <alignment vertical="top"/>
    </xf>
    <xf numFmtId="0" fontId="12" fillId="0" borderId="0" xfId="0" applyFont="1" applyFill="1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2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0" fillId="0" borderId="0" xfId="0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9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justify" vertical="top" wrapText="1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horizontal="center" vertical="center" wrapText="1"/>
    </xf>
    <xf numFmtId="0" fontId="15" fillId="0" borderId="0" xfId="0" applyFont="1" applyFill="1"/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/>
    <xf numFmtId="0" fontId="4" fillId="0" borderId="3" xfId="0" applyFont="1" applyFill="1" applyBorder="1"/>
    <xf numFmtId="0" fontId="12" fillId="0" borderId="3" xfId="0" applyFont="1" applyFill="1" applyBorder="1"/>
    <xf numFmtId="0" fontId="12" fillId="0" borderId="2" xfId="0" applyFont="1" applyFill="1" applyBorder="1"/>
    <xf numFmtId="0" fontId="14" fillId="0" borderId="0" xfId="0" applyFont="1" applyFill="1" applyBorder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/>
    <xf numFmtId="0" fontId="2" fillId="0" borderId="2" xfId="0" applyFont="1" applyFill="1" applyBorder="1"/>
    <xf numFmtId="0" fontId="0" fillId="0" borderId="0" xfId="0" applyFont="1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vertical="top" wrapText="1"/>
    </xf>
    <xf numFmtId="0" fontId="4" fillId="2" borderId="0" xfId="0" applyFont="1" applyFill="1"/>
    <xf numFmtId="0" fontId="12" fillId="2" borderId="0" xfId="0" applyFont="1" applyFill="1"/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01"/>
  <sheetViews>
    <sheetView tabSelected="1" view="pageBreakPreview" topLeftCell="W1" zoomScale="90" zoomScaleNormal="86" zoomScaleSheetLayoutView="90" workbookViewId="0">
      <selection activeCell="AI96" sqref="AI96"/>
    </sheetView>
  </sheetViews>
  <sheetFormatPr defaultRowHeight="15"/>
  <cols>
    <col min="1" max="7" width="2" style="54" bestFit="1" customWidth="1"/>
    <col min="8" max="8" width="2" style="54" customWidth="1"/>
    <col min="9" max="9" width="2.42578125" style="54" customWidth="1"/>
    <col min="10" max="10" width="3" style="54" customWidth="1"/>
    <col min="11" max="11" width="2.7109375" style="54" customWidth="1"/>
    <col min="12" max="12" width="3" style="54" customWidth="1"/>
    <col min="13" max="14" width="2.7109375" style="54" customWidth="1"/>
    <col min="15" max="16" width="3" style="54" bestFit="1" customWidth="1"/>
    <col min="17" max="17" width="3" style="78" bestFit="1" customWidth="1"/>
    <col min="18" max="27" width="4" style="51" customWidth="1"/>
    <col min="28" max="28" width="67.7109375" style="20" customWidth="1"/>
    <col min="29" max="29" width="11.28515625" style="20" customWidth="1"/>
    <col min="30" max="30" width="8.7109375" style="20" customWidth="1"/>
    <col min="31" max="31" width="7.85546875" style="20" bestFit="1" customWidth="1"/>
    <col min="32" max="32" width="8.140625" style="20" customWidth="1"/>
    <col min="33" max="34" width="8.5703125" style="20" customWidth="1"/>
    <col min="35" max="35" width="8.140625" style="20" customWidth="1"/>
    <col min="36" max="36" width="9.140625" style="20"/>
    <col min="37" max="37" width="10.85546875" style="20" customWidth="1"/>
    <col min="38" max="85" width="9.140625" style="20" customWidth="1"/>
    <col min="86" max="16384" width="9.140625" style="20"/>
  </cols>
  <sheetData>
    <row r="1" spans="1:43" ht="75" customHeight="1">
      <c r="A1" s="15"/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71"/>
      <c r="R1" s="17"/>
      <c r="S1" s="17"/>
      <c r="T1" s="17"/>
      <c r="U1" s="17"/>
      <c r="V1" s="17"/>
      <c r="W1" s="17"/>
      <c r="X1" s="17"/>
      <c r="Y1" s="17"/>
      <c r="Z1" s="17"/>
      <c r="AA1" s="17"/>
      <c r="AB1" s="16"/>
      <c r="AC1" s="16"/>
      <c r="AD1" s="16"/>
      <c r="AE1" s="16"/>
      <c r="AF1" s="100" t="s">
        <v>133</v>
      </c>
      <c r="AG1" s="100"/>
      <c r="AH1" s="100"/>
      <c r="AI1" s="100"/>
      <c r="AJ1" s="100"/>
      <c r="AK1" s="100"/>
      <c r="AL1" s="18"/>
      <c r="AM1" s="19"/>
      <c r="AN1" s="19"/>
      <c r="AO1" s="19"/>
      <c r="AP1" s="19"/>
    </row>
    <row r="2" spans="1:43" s="25" customFormat="1" ht="18.75">
      <c r="A2" s="21"/>
      <c r="B2" s="21"/>
      <c r="C2" s="101" t="s">
        <v>13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22"/>
      <c r="AM2" s="23"/>
      <c r="AN2" s="23"/>
      <c r="AO2" s="23"/>
      <c r="AP2" s="24"/>
      <c r="AQ2" s="24"/>
    </row>
    <row r="3" spans="1:43" s="25" customFormat="1" ht="15.75">
      <c r="A3" s="26"/>
      <c r="B3" s="26"/>
      <c r="C3" s="102" t="s">
        <v>128</v>
      </c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27"/>
      <c r="AM3" s="28"/>
      <c r="AN3" s="28"/>
      <c r="AO3" s="28"/>
      <c r="AP3" s="29"/>
      <c r="AQ3" s="29"/>
    </row>
    <row r="4" spans="1:43" s="25" customFormat="1" ht="18.75">
      <c r="A4" s="26"/>
      <c r="B4" s="26"/>
      <c r="C4" s="103" t="s">
        <v>44</v>
      </c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22"/>
      <c r="AM4" s="23"/>
      <c r="AN4" s="23"/>
      <c r="AO4" s="23"/>
      <c r="AP4" s="29"/>
      <c r="AQ4" s="29"/>
    </row>
    <row r="5" spans="1:43" s="25" customFormat="1" ht="6.75" customHeight="1">
      <c r="A5" s="26"/>
      <c r="B5" s="2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69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2"/>
      <c r="AM5" s="23"/>
      <c r="AN5" s="23"/>
      <c r="AO5" s="23"/>
      <c r="AP5" s="29"/>
      <c r="AQ5" s="29"/>
    </row>
    <row r="6" spans="1:43" s="25" customFormat="1" ht="18.75">
      <c r="A6" s="26"/>
      <c r="B6" s="26"/>
      <c r="C6" s="104" t="s">
        <v>131</v>
      </c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22"/>
      <c r="AM6" s="23"/>
      <c r="AN6" s="23"/>
      <c r="AO6" s="23"/>
      <c r="AP6" s="29"/>
      <c r="AQ6" s="29"/>
    </row>
    <row r="7" spans="1:43" s="25" customFormat="1" ht="15.75">
      <c r="A7" s="26"/>
      <c r="B7" s="26"/>
      <c r="C7" s="105" t="s">
        <v>132</v>
      </c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30"/>
      <c r="AM7" s="28"/>
      <c r="AN7" s="28"/>
      <c r="AO7" s="28"/>
      <c r="AP7" s="29"/>
      <c r="AQ7" s="29"/>
    </row>
    <row r="8" spans="1:43" s="25" customFormat="1" ht="19.5">
      <c r="A8" s="26"/>
      <c r="B8" s="26"/>
      <c r="C8" s="26"/>
      <c r="D8" s="26"/>
      <c r="E8" s="26"/>
      <c r="F8" s="26"/>
      <c r="G8" s="26"/>
      <c r="H8" s="26"/>
      <c r="I8" s="52" t="s">
        <v>4</v>
      </c>
      <c r="J8" s="52"/>
      <c r="K8" s="52"/>
      <c r="L8" s="52"/>
      <c r="M8" s="52"/>
      <c r="N8" s="52"/>
      <c r="O8" s="52"/>
      <c r="P8" s="52"/>
      <c r="Q8" s="72"/>
      <c r="R8" s="32"/>
      <c r="S8" s="32"/>
      <c r="T8" s="32"/>
      <c r="U8" s="32"/>
      <c r="V8" s="32"/>
      <c r="W8" s="32"/>
      <c r="X8" s="32"/>
      <c r="Y8" s="32"/>
      <c r="Z8" s="32"/>
      <c r="AA8" s="32"/>
      <c r="AB8" s="31"/>
      <c r="AC8" s="31"/>
      <c r="AD8" s="33"/>
      <c r="AE8" s="34"/>
      <c r="AF8" s="34"/>
      <c r="AG8" s="34"/>
      <c r="AH8" s="34"/>
      <c r="AI8" s="35"/>
      <c r="AJ8" s="35"/>
      <c r="AK8" s="35"/>
      <c r="AL8" s="35"/>
      <c r="AM8" s="24"/>
      <c r="AN8" s="24"/>
      <c r="AO8" s="24"/>
      <c r="AP8" s="24"/>
      <c r="AQ8" s="24"/>
    </row>
    <row r="9" spans="1:43" ht="15.75">
      <c r="A9" s="16"/>
      <c r="B9" s="16"/>
      <c r="C9" s="16"/>
      <c r="D9" s="16"/>
      <c r="E9" s="16"/>
      <c r="F9" s="16"/>
      <c r="G9" s="16"/>
      <c r="H9" s="16"/>
      <c r="I9" s="88" t="s">
        <v>21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36"/>
      <c r="AD9" s="36"/>
      <c r="AE9" s="36"/>
      <c r="AF9" s="36"/>
      <c r="AG9" s="36"/>
      <c r="AH9" s="36"/>
      <c r="AI9" s="36"/>
      <c r="AJ9" s="36"/>
      <c r="AK9" s="36"/>
      <c r="AL9" s="37"/>
      <c r="AM9" s="38"/>
      <c r="AN9" s="38"/>
      <c r="AO9" s="38"/>
      <c r="AP9" s="38"/>
      <c r="AQ9" s="38"/>
    </row>
    <row r="10" spans="1:43" ht="15.75">
      <c r="A10" s="16"/>
      <c r="B10" s="16"/>
      <c r="C10" s="16"/>
      <c r="D10" s="16"/>
      <c r="E10" s="16"/>
      <c r="F10" s="16"/>
      <c r="G10" s="16"/>
      <c r="H10" s="16"/>
      <c r="I10" s="88" t="s">
        <v>22</v>
      </c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36"/>
      <c r="AD10" s="36"/>
      <c r="AE10" s="36"/>
      <c r="AF10" s="36"/>
      <c r="AG10" s="36"/>
      <c r="AH10" s="36"/>
      <c r="AI10" s="36"/>
      <c r="AJ10" s="36"/>
      <c r="AK10" s="36"/>
      <c r="AL10" s="37"/>
      <c r="AM10" s="38"/>
      <c r="AN10" s="38"/>
      <c r="AO10" s="38"/>
      <c r="AP10" s="38"/>
      <c r="AQ10" s="38"/>
    </row>
    <row r="11" spans="1:43" ht="15.75">
      <c r="A11" s="16"/>
      <c r="B11" s="16"/>
      <c r="C11" s="16"/>
      <c r="D11" s="16"/>
      <c r="E11" s="16"/>
      <c r="F11" s="16"/>
      <c r="G11" s="16"/>
      <c r="H11" s="16"/>
      <c r="I11" s="89" t="s">
        <v>51</v>
      </c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36"/>
      <c r="AD11" s="36"/>
      <c r="AE11" s="36"/>
      <c r="AF11" s="36"/>
      <c r="AG11" s="36"/>
      <c r="AH11" s="36"/>
      <c r="AI11" s="36"/>
      <c r="AJ11" s="36"/>
      <c r="AK11" s="36"/>
      <c r="AL11" s="37"/>
      <c r="AM11" s="38"/>
      <c r="AN11" s="38"/>
      <c r="AO11" s="38"/>
      <c r="AP11" s="38"/>
      <c r="AQ11" s="38"/>
    </row>
    <row r="12" spans="1:43" ht="15.75">
      <c r="A12" s="16"/>
      <c r="B12" s="16"/>
      <c r="C12" s="16"/>
      <c r="D12" s="16"/>
      <c r="E12" s="16"/>
      <c r="F12" s="16"/>
      <c r="G12" s="16"/>
      <c r="H12" s="16"/>
      <c r="I12" s="88" t="s">
        <v>17</v>
      </c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36"/>
      <c r="AD12" s="36"/>
      <c r="AE12" s="36"/>
      <c r="AF12" s="36"/>
      <c r="AG12" s="36"/>
      <c r="AH12" s="36"/>
      <c r="AI12" s="36"/>
      <c r="AJ12" s="36"/>
      <c r="AK12" s="36"/>
      <c r="AL12" s="37"/>
      <c r="AM12" s="38"/>
      <c r="AN12" s="38"/>
      <c r="AO12" s="38"/>
      <c r="AP12" s="38"/>
      <c r="AQ12" s="38"/>
    </row>
    <row r="13" spans="1:43" ht="15.75">
      <c r="A13" s="16"/>
      <c r="B13" s="16"/>
      <c r="C13" s="16"/>
      <c r="D13" s="16"/>
      <c r="E13" s="16"/>
      <c r="F13" s="16"/>
      <c r="G13" s="16"/>
      <c r="H13" s="16"/>
      <c r="I13" s="88" t="s">
        <v>18</v>
      </c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36"/>
      <c r="AD13" s="36"/>
      <c r="AE13" s="36"/>
      <c r="AF13" s="36"/>
      <c r="AG13" s="36"/>
      <c r="AH13" s="36"/>
      <c r="AI13" s="36"/>
      <c r="AJ13" s="36"/>
      <c r="AK13" s="36"/>
      <c r="AL13" s="37"/>
      <c r="AM13" s="38"/>
      <c r="AN13" s="38"/>
      <c r="AO13" s="38"/>
      <c r="AP13" s="38"/>
      <c r="AQ13" s="38"/>
    </row>
    <row r="14" spans="1:43" ht="15.75">
      <c r="A14" s="16"/>
      <c r="B14" s="16"/>
      <c r="C14" s="16"/>
      <c r="D14" s="16"/>
      <c r="E14" s="16"/>
      <c r="F14" s="16"/>
      <c r="G14" s="16"/>
      <c r="H14" s="16"/>
      <c r="I14" s="88" t="s">
        <v>19</v>
      </c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36"/>
      <c r="AD14" s="36"/>
      <c r="AE14" s="36"/>
      <c r="AF14" s="36"/>
      <c r="AG14" s="36"/>
      <c r="AH14" s="36"/>
      <c r="AI14" s="36"/>
      <c r="AJ14" s="36"/>
      <c r="AK14" s="36"/>
      <c r="AL14" s="37"/>
      <c r="AM14" s="38"/>
      <c r="AN14" s="38"/>
      <c r="AO14" s="38"/>
      <c r="AP14" s="38"/>
      <c r="AQ14" s="38"/>
    </row>
    <row r="15" spans="1:43" ht="15.75">
      <c r="A15" s="16"/>
      <c r="B15" s="16"/>
      <c r="C15" s="16"/>
      <c r="D15" s="16"/>
      <c r="E15" s="16"/>
      <c r="F15" s="16"/>
      <c r="G15" s="16"/>
      <c r="H15" s="16"/>
      <c r="I15" s="89" t="s">
        <v>20</v>
      </c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36"/>
      <c r="AG15" s="36"/>
      <c r="AH15" s="36"/>
      <c r="AI15" s="36"/>
      <c r="AJ15" s="36"/>
      <c r="AK15" s="36"/>
      <c r="AL15" s="37"/>
      <c r="AM15" s="38"/>
      <c r="AN15" s="38"/>
      <c r="AO15" s="38"/>
      <c r="AP15" s="38"/>
      <c r="AQ15" s="38"/>
    </row>
    <row r="16" spans="1:43" ht="15.75">
      <c r="A16" s="16"/>
      <c r="B16" s="16"/>
      <c r="C16" s="16"/>
      <c r="D16" s="16"/>
      <c r="E16" s="16"/>
      <c r="F16" s="16"/>
      <c r="G16" s="16"/>
      <c r="H16" s="16"/>
      <c r="I16" s="39"/>
      <c r="J16" s="39"/>
      <c r="K16" s="39"/>
      <c r="L16" s="39"/>
      <c r="M16" s="39"/>
      <c r="N16" s="39"/>
      <c r="O16" s="39"/>
      <c r="P16" s="39"/>
      <c r="Q16" s="73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39"/>
      <c r="AC16" s="39"/>
      <c r="AD16" s="37"/>
      <c r="AE16" s="37"/>
      <c r="AF16" s="37"/>
      <c r="AG16" s="37"/>
      <c r="AH16" s="37"/>
      <c r="AI16" s="37"/>
      <c r="AJ16" s="37"/>
      <c r="AK16" s="37"/>
      <c r="AL16" s="37"/>
      <c r="AM16" s="38"/>
      <c r="AN16" s="38"/>
      <c r="AO16" s="38"/>
      <c r="AP16" s="38"/>
      <c r="AQ16" s="38"/>
    </row>
    <row r="17" spans="1:38" s="41" customFormat="1">
      <c r="A17" s="80" t="s">
        <v>5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90" t="s">
        <v>7</v>
      </c>
      <c r="S17" s="90"/>
      <c r="T17" s="90"/>
      <c r="U17" s="90"/>
      <c r="V17" s="90"/>
      <c r="W17" s="90"/>
      <c r="X17" s="90"/>
      <c r="Y17" s="90"/>
      <c r="Z17" s="90"/>
      <c r="AA17" s="90"/>
      <c r="AB17" s="81" t="s">
        <v>8</v>
      </c>
      <c r="AC17" s="81" t="s">
        <v>0</v>
      </c>
      <c r="AD17" s="80" t="s">
        <v>9</v>
      </c>
      <c r="AE17" s="80"/>
      <c r="AF17" s="80"/>
      <c r="AG17" s="80"/>
      <c r="AH17" s="80"/>
      <c r="AI17" s="80"/>
      <c r="AJ17" s="79" t="s">
        <v>6</v>
      </c>
      <c r="AK17" s="79"/>
      <c r="AL17" s="16"/>
    </row>
    <row r="18" spans="1:38" s="41" customFormat="1">
      <c r="A18" s="94" t="s">
        <v>14</v>
      </c>
      <c r="B18" s="90"/>
      <c r="C18" s="95"/>
      <c r="D18" s="94" t="s">
        <v>11</v>
      </c>
      <c r="E18" s="95"/>
      <c r="F18" s="94" t="s">
        <v>12</v>
      </c>
      <c r="G18" s="95"/>
      <c r="H18" s="80" t="s">
        <v>10</v>
      </c>
      <c r="I18" s="80"/>
      <c r="J18" s="80"/>
      <c r="K18" s="80"/>
      <c r="L18" s="80"/>
      <c r="M18" s="80"/>
      <c r="N18" s="80"/>
      <c r="O18" s="80"/>
      <c r="P18" s="80"/>
      <c r="Q18" s="80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3"/>
      <c r="AC18" s="93"/>
      <c r="AD18" s="80"/>
      <c r="AE18" s="80"/>
      <c r="AF18" s="80"/>
      <c r="AG18" s="80"/>
      <c r="AH18" s="80"/>
      <c r="AI18" s="80"/>
      <c r="AJ18" s="79"/>
      <c r="AK18" s="79"/>
      <c r="AL18" s="16"/>
    </row>
    <row r="19" spans="1:38" s="41" customFormat="1">
      <c r="A19" s="96"/>
      <c r="B19" s="91"/>
      <c r="C19" s="97"/>
      <c r="D19" s="96"/>
      <c r="E19" s="97"/>
      <c r="F19" s="96"/>
      <c r="G19" s="97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3"/>
      <c r="AC19" s="93"/>
      <c r="AD19" s="81" t="s">
        <v>45</v>
      </c>
      <c r="AE19" s="81" t="s">
        <v>46</v>
      </c>
      <c r="AF19" s="81" t="s">
        <v>47</v>
      </c>
      <c r="AG19" s="81" t="s">
        <v>48</v>
      </c>
      <c r="AH19" s="81" t="s">
        <v>49</v>
      </c>
      <c r="AI19" s="81" t="s">
        <v>50</v>
      </c>
      <c r="AJ19" s="83" t="s">
        <v>1</v>
      </c>
      <c r="AK19" s="83" t="s">
        <v>2</v>
      </c>
      <c r="AL19" s="16"/>
    </row>
    <row r="20" spans="1:38" s="41" customFormat="1" ht="81.75" customHeight="1">
      <c r="A20" s="98"/>
      <c r="B20" s="92"/>
      <c r="C20" s="99"/>
      <c r="D20" s="98"/>
      <c r="E20" s="99"/>
      <c r="F20" s="98"/>
      <c r="G20" s="99"/>
      <c r="H20" s="85" t="s">
        <v>23</v>
      </c>
      <c r="I20" s="86"/>
      <c r="J20" s="1" t="s">
        <v>24</v>
      </c>
      <c r="K20" s="85" t="s">
        <v>15</v>
      </c>
      <c r="L20" s="86"/>
      <c r="M20" s="85" t="s">
        <v>16</v>
      </c>
      <c r="N20" s="87"/>
      <c r="O20" s="87"/>
      <c r="P20" s="87"/>
      <c r="Q20" s="87"/>
      <c r="R20" s="85" t="s">
        <v>23</v>
      </c>
      <c r="S20" s="86"/>
      <c r="T20" s="1" t="s">
        <v>24</v>
      </c>
      <c r="U20" s="1" t="s">
        <v>25</v>
      </c>
      <c r="V20" s="1" t="s">
        <v>15</v>
      </c>
      <c r="W20" s="85" t="s">
        <v>26</v>
      </c>
      <c r="X20" s="87"/>
      <c r="Y20" s="86"/>
      <c r="Z20" s="85" t="s">
        <v>27</v>
      </c>
      <c r="AA20" s="86"/>
      <c r="AB20" s="82"/>
      <c r="AC20" s="82"/>
      <c r="AD20" s="82"/>
      <c r="AE20" s="82"/>
      <c r="AF20" s="82"/>
      <c r="AG20" s="82"/>
      <c r="AH20" s="82"/>
      <c r="AI20" s="82"/>
      <c r="AJ20" s="84"/>
      <c r="AK20" s="84"/>
      <c r="AL20" s="16"/>
    </row>
    <row r="21" spans="1:38" s="41" customFormat="1">
      <c r="A21" s="1">
        <v>1</v>
      </c>
      <c r="B21" s="1">
        <v>2</v>
      </c>
      <c r="C21" s="1">
        <v>3</v>
      </c>
      <c r="D21" s="42">
        <v>4</v>
      </c>
      <c r="E21" s="42">
        <v>5</v>
      </c>
      <c r="F21" s="42">
        <v>6</v>
      </c>
      <c r="G21" s="42">
        <v>7</v>
      </c>
      <c r="H21" s="42">
        <v>8</v>
      </c>
      <c r="I21" s="1">
        <v>9</v>
      </c>
      <c r="J21" s="42">
        <v>10</v>
      </c>
      <c r="K21" s="1">
        <v>11</v>
      </c>
      <c r="L21" s="42">
        <v>12</v>
      </c>
      <c r="M21" s="1">
        <v>13</v>
      </c>
      <c r="N21" s="42">
        <v>14</v>
      </c>
      <c r="O21" s="1">
        <v>15</v>
      </c>
      <c r="P21" s="42">
        <v>16</v>
      </c>
      <c r="Q21" s="70">
        <v>17</v>
      </c>
      <c r="R21" s="42">
        <v>18</v>
      </c>
      <c r="S21" s="1">
        <v>19</v>
      </c>
      <c r="T21" s="42">
        <v>20</v>
      </c>
      <c r="U21" s="1">
        <v>21</v>
      </c>
      <c r="V21" s="42">
        <v>22</v>
      </c>
      <c r="W21" s="1">
        <v>23</v>
      </c>
      <c r="X21" s="42">
        <v>24</v>
      </c>
      <c r="Y21" s="1">
        <v>25</v>
      </c>
      <c r="Z21" s="42">
        <v>26</v>
      </c>
      <c r="AA21" s="1">
        <v>27</v>
      </c>
      <c r="AB21" s="1">
        <v>28</v>
      </c>
      <c r="AC21" s="42">
        <v>29</v>
      </c>
      <c r="AD21" s="1">
        <v>30</v>
      </c>
      <c r="AE21" s="42">
        <v>31</v>
      </c>
      <c r="AF21" s="42">
        <v>32</v>
      </c>
      <c r="AG21" s="1">
        <v>33</v>
      </c>
      <c r="AH21" s="42">
        <v>34</v>
      </c>
      <c r="AI21" s="42">
        <v>35</v>
      </c>
      <c r="AJ21" s="1">
        <v>36</v>
      </c>
      <c r="AK21" s="42">
        <v>37</v>
      </c>
      <c r="AL21" s="16"/>
    </row>
    <row r="22" spans="1:38" s="41" customFormat="1">
      <c r="A22" s="1"/>
      <c r="B22" s="1"/>
      <c r="C22" s="1"/>
      <c r="D22" s="1"/>
      <c r="E22" s="1"/>
      <c r="F22" s="1"/>
      <c r="G22" s="1"/>
      <c r="H22" s="43"/>
      <c r="I22" s="43"/>
      <c r="J22" s="1"/>
      <c r="K22" s="43"/>
      <c r="L22" s="43"/>
      <c r="M22" s="43"/>
      <c r="N22" s="43"/>
      <c r="O22" s="43"/>
      <c r="P22" s="43"/>
      <c r="Q22" s="70"/>
      <c r="R22" s="1">
        <v>0</v>
      </c>
      <c r="S22" s="1">
        <v>2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2" t="s">
        <v>28</v>
      </c>
      <c r="AC22" s="3" t="s">
        <v>3</v>
      </c>
      <c r="AD22" s="4">
        <f t="shared" ref="AD22:AI22" si="0">AD28+AD100</f>
        <v>48493.600000000006</v>
      </c>
      <c r="AE22" s="4">
        <f t="shared" si="0"/>
        <v>48070.400000000001</v>
      </c>
      <c r="AF22" s="4">
        <f t="shared" si="0"/>
        <v>39604.600000000006</v>
      </c>
      <c r="AG22" s="4">
        <f t="shared" si="0"/>
        <v>37769.5</v>
      </c>
      <c r="AH22" s="4">
        <f t="shared" si="0"/>
        <v>39091.5</v>
      </c>
      <c r="AI22" s="4">
        <f t="shared" si="0"/>
        <v>40420.600000000006</v>
      </c>
      <c r="AJ22" s="5">
        <f>SUM(AD22:AI22)</f>
        <v>253450.2</v>
      </c>
      <c r="AK22" s="6">
        <v>2019</v>
      </c>
      <c r="AL22" s="16"/>
    </row>
    <row r="23" spans="1:38" s="41" customFormat="1" ht="36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70"/>
      <c r="R23" s="1">
        <v>0</v>
      </c>
      <c r="S23" s="1">
        <v>2</v>
      </c>
      <c r="T23" s="7">
        <v>0</v>
      </c>
      <c r="U23" s="7">
        <v>1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6" t="s">
        <v>40</v>
      </c>
      <c r="AC23" s="3"/>
      <c r="AD23" s="6"/>
      <c r="AE23" s="6"/>
      <c r="AF23" s="6"/>
      <c r="AG23" s="6"/>
      <c r="AH23" s="6"/>
      <c r="AI23" s="6"/>
      <c r="AJ23" s="6"/>
      <c r="AK23" s="6"/>
      <c r="AL23" s="16"/>
    </row>
    <row r="24" spans="1:38" s="41" customFormat="1" ht="24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74"/>
      <c r="R24" s="1">
        <v>0</v>
      </c>
      <c r="S24" s="1">
        <v>2</v>
      </c>
      <c r="T24" s="7">
        <v>0</v>
      </c>
      <c r="U24" s="7">
        <v>1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1</v>
      </c>
      <c r="AB24" s="6" t="s">
        <v>52</v>
      </c>
      <c r="AC24" s="3" t="s">
        <v>29</v>
      </c>
      <c r="AD24" s="6">
        <v>68</v>
      </c>
      <c r="AE24" s="6">
        <v>69</v>
      </c>
      <c r="AF24" s="6">
        <v>71</v>
      </c>
      <c r="AG24" s="6">
        <v>73</v>
      </c>
      <c r="AH24" s="6">
        <v>76</v>
      </c>
      <c r="AI24" s="6">
        <v>76</v>
      </c>
      <c r="AJ24" s="6">
        <v>76</v>
      </c>
      <c r="AK24" s="6">
        <v>2018</v>
      </c>
      <c r="AL24" s="16"/>
    </row>
    <row r="25" spans="1:38" s="41" customFormat="1" ht="24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74"/>
      <c r="R25" s="1">
        <v>0</v>
      </c>
      <c r="S25" s="1">
        <v>2</v>
      </c>
      <c r="T25" s="7">
        <v>0</v>
      </c>
      <c r="U25" s="7">
        <v>1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2</v>
      </c>
      <c r="AB25" s="6" t="s">
        <v>53</v>
      </c>
      <c r="AC25" s="3" t="s">
        <v>30</v>
      </c>
      <c r="AD25" s="6">
        <v>5</v>
      </c>
      <c r="AE25" s="6">
        <v>5</v>
      </c>
      <c r="AF25" s="6">
        <v>5</v>
      </c>
      <c r="AG25" s="6">
        <v>5</v>
      </c>
      <c r="AH25" s="6">
        <v>5</v>
      </c>
      <c r="AI25" s="6">
        <v>5</v>
      </c>
      <c r="AJ25" s="6">
        <v>5</v>
      </c>
      <c r="AK25" s="6">
        <v>2019</v>
      </c>
      <c r="AL25" s="16"/>
    </row>
    <row r="26" spans="1:38" s="41" customFormat="1" ht="24">
      <c r="A26" s="44"/>
      <c r="B26" s="44"/>
      <c r="C26" s="44"/>
      <c r="D26" s="45"/>
      <c r="E26" s="45"/>
      <c r="F26" s="45"/>
      <c r="G26" s="45"/>
      <c r="H26" s="45"/>
      <c r="I26" s="44"/>
      <c r="J26" s="44"/>
      <c r="K26" s="44"/>
      <c r="L26" s="44"/>
      <c r="M26" s="44"/>
      <c r="N26" s="44"/>
      <c r="O26" s="44"/>
      <c r="P26" s="44"/>
      <c r="Q26" s="74"/>
      <c r="R26" s="1">
        <v>0</v>
      </c>
      <c r="S26" s="1">
        <v>2</v>
      </c>
      <c r="T26" s="7">
        <v>0</v>
      </c>
      <c r="U26" s="7">
        <v>1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3</v>
      </c>
      <c r="AB26" s="6" t="s">
        <v>54</v>
      </c>
      <c r="AC26" s="3" t="s">
        <v>31</v>
      </c>
      <c r="AD26" s="6">
        <v>100</v>
      </c>
      <c r="AE26" s="6">
        <v>100</v>
      </c>
      <c r="AF26" s="6">
        <v>100</v>
      </c>
      <c r="AG26" s="6">
        <v>100</v>
      </c>
      <c r="AH26" s="6">
        <v>100</v>
      </c>
      <c r="AI26" s="6">
        <v>100</v>
      </c>
      <c r="AJ26" s="6">
        <v>100</v>
      </c>
      <c r="AK26" s="6">
        <v>2019</v>
      </c>
      <c r="AL26" s="16"/>
    </row>
    <row r="27" spans="1:38" s="41" customFormat="1" ht="36">
      <c r="A27" s="44"/>
      <c r="B27" s="44"/>
      <c r="C27" s="44"/>
      <c r="D27" s="45"/>
      <c r="E27" s="45"/>
      <c r="F27" s="45"/>
      <c r="G27" s="45"/>
      <c r="H27" s="45"/>
      <c r="I27" s="44"/>
      <c r="J27" s="44"/>
      <c r="K27" s="44"/>
      <c r="L27" s="44"/>
      <c r="M27" s="44"/>
      <c r="N27" s="44"/>
      <c r="O27" s="44"/>
      <c r="P27" s="44"/>
      <c r="Q27" s="74"/>
      <c r="R27" s="1">
        <v>0</v>
      </c>
      <c r="S27" s="1">
        <v>2</v>
      </c>
      <c r="T27" s="7">
        <v>0</v>
      </c>
      <c r="U27" s="7">
        <v>1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4</v>
      </c>
      <c r="AB27" s="6" t="s">
        <v>55</v>
      </c>
      <c r="AC27" s="3" t="s">
        <v>31</v>
      </c>
      <c r="AD27" s="6">
        <v>0.4</v>
      </c>
      <c r="AE27" s="6">
        <v>0.5</v>
      </c>
      <c r="AF27" s="6">
        <v>0.51</v>
      </c>
      <c r="AG27" s="6">
        <v>0.52</v>
      </c>
      <c r="AH27" s="6">
        <v>0.53</v>
      </c>
      <c r="AI27" s="6">
        <v>0.6</v>
      </c>
      <c r="AJ27" s="6">
        <v>0.6</v>
      </c>
      <c r="AK27" s="6">
        <v>2019</v>
      </c>
      <c r="AL27" s="16"/>
    </row>
    <row r="28" spans="1:38" s="41" customFormat="1" ht="24.75">
      <c r="A28" s="44"/>
      <c r="B28" s="44"/>
      <c r="C28" s="44"/>
      <c r="D28" s="45"/>
      <c r="E28" s="45"/>
      <c r="F28" s="45"/>
      <c r="G28" s="45"/>
      <c r="H28" s="45"/>
      <c r="I28" s="44"/>
      <c r="J28" s="44"/>
      <c r="K28" s="44"/>
      <c r="L28" s="44"/>
      <c r="M28" s="44"/>
      <c r="N28" s="44"/>
      <c r="O28" s="44"/>
      <c r="P28" s="44"/>
      <c r="Q28" s="74"/>
      <c r="R28" s="1">
        <v>0</v>
      </c>
      <c r="S28" s="1">
        <v>2</v>
      </c>
      <c r="T28" s="1">
        <v>1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8" t="s">
        <v>32</v>
      </c>
      <c r="AC28" s="9" t="s">
        <v>3</v>
      </c>
      <c r="AD28" s="5">
        <f t="shared" ref="AD28:AI28" si="1">AD29+AD50+AD68+AD85</f>
        <v>40903.600000000006</v>
      </c>
      <c r="AE28" s="5">
        <f t="shared" si="1"/>
        <v>42280.4</v>
      </c>
      <c r="AF28" s="5">
        <f t="shared" si="1"/>
        <v>39604.600000000006</v>
      </c>
      <c r="AG28" s="5">
        <f t="shared" si="1"/>
        <v>37769.5</v>
      </c>
      <c r="AH28" s="5">
        <f t="shared" si="1"/>
        <v>39091.5</v>
      </c>
      <c r="AI28" s="5">
        <f t="shared" si="1"/>
        <v>40420.600000000006</v>
      </c>
      <c r="AJ28" s="5">
        <f>SUM(AD28:AI28)</f>
        <v>240070.2</v>
      </c>
      <c r="AK28" s="6">
        <v>2019</v>
      </c>
      <c r="AL28" s="16"/>
    </row>
    <row r="29" spans="1:38" s="41" customFormat="1">
      <c r="A29" s="44"/>
      <c r="B29" s="44"/>
      <c r="C29" s="44"/>
      <c r="D29" s="45"/>
      <c r="E29" s="45"/>
      <c r="F29" s="45"/>
      <c r="G29" s="45"/>
      <c r="H29" s="45"/>
      <c r="I29" s="44"/>
      <c r="J29" s="44"/>
      <c r="K29" s="44"/>
      <c r="L29" s="44"/>
      <c r="M29" s="44"/>
      <c r="N29" s="44"/>
      <c r="O29" s="44"/>
      <c r="P29" s="44"/>
      <c r="Q29" s="74"/>
      <c r="R29" s="58">
        <v>0</v>
      </c>
      <c r="S29" s="58">
        <v>2</v>
      </c>
      <c r="T29" s="58">
        <v>1</v>
      </c>
      <c r="U29" s="58">
        <v>0</v>
      </c>
      <c r="V29" s="58">
        <v>1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6" t="s">
        <v>56</v>
      </c>
      <c r="AC29" s="3" t="s">
        <v>3</v>
      </c>
      <c r="AD29" s="5">
        <f>AD32+AD34+AD36+AD38+AD40+AD42+AD44+AD46+AD48</f>
        <v>10991.300000000001</v>
      </c>
      <c r="AE29" s="5">
        <f>AE32+AE34+AE36+AE38+AE40+AE42+AE44+AE46+AE48</f>
        <v>9880.1</v>
      </c>
      <c r="AF29" s="5">
        <f t="shared" ref="AF29:AI29" si="2">AF32+AF34+AF36+AF38+AF40+AF42+AF44+AF46+AF48</f>
        <v>9500.8000000000011</v>
      </c>
      <c r="AG29" s="5">
        <f t="shared" si="2"/>
        <v>9097.7999999999993</v>
      </c>
      <c r="AH29" s="5">
        <f t="shared" si="2"/>
        <v>9416.3000000000011</v>
      </c>
      <c r="AI29" s="5">
        <f t="shared" si="2"/>
        <v>9736.5000000000018</v>
      </c>
      <c r="AJ29" s="5">
        <f>SUM(AD29:AI29)</f>
        <v>58622.8</v>
      </c>
      <c r="AK29" s="6">
        <v>2019</v>
      </c>
      <c r="AL29" s="16"/>
    </row>
    <row r="30" spans="1:38" s="15" customFormat="1">
      <c r="A30" s="44"/>
      <c r="B30" s="44"/>
      <c r="C30" s="44"/>
      <c r="D30" s="45"/>
      <c r="E30" s="45"/>
      <c r="F30" s="45"/>
      <c r="G30" s="45"/>
      <c r="H30" s="45"/>
      <c r="I30" s="44"/>
      <c r="J30" s="44"/>
      <c r="K30" s="44"/>
      <c r="L30" s="44"/>
      <c r="M30" s="44"/>
      <c r="N30" s="44"/>
      <c r="O30" s="44"/>
      <c r="P30" s="44"/>
      <c r="Q30" s="74"/>
      <c r="R30" s="1">
        <v>0</v>
      </c>
      <c r="S30" s="1">
        <v>2</v>
      </c>
      <c r="T30" s="1">
        <v>1</v>
      </c>
      <c r="U30" s="1">
        <v>0</v>
      </c>
      <c r="V30" s="1">
        <v>1</v>
      </c>
      <c r="W30" s="1">
        <v>0</v>
      </c>
      <c r="X30" s="1">
        <v>0</v>
      </c>
      <c r="Y30" s="1">
        <v>0</v>
      </c>
      <c r="Z30" s="1">
        <v>0</v>
      </c>
      <c r="AA30" s="1">
        <v>1</v>
      </c>
      <c r="AB30" s="6" t="s">
        <v>57</v>
      </c>
      <c r="AC30" s="3" t="s">
        <v>30</v>
      </c>
      <c r="AD30" s="10">
        <f>AD33/47.3</f>
        <v>1904.862579281184</v>
      </c>
      <c r="AE30" s="10">
        <v>1907</v>
      </c>
      <c r="AF30" s="10">
        <f t="shared" ref="AF30:AI30" si="3">AF33/47.3</f>
        <v>1909.0909090909092</v>
      </c>
      <c r="AG30" s="10">
        <f t="shared" si="3"/>
        <v>1910.1479915433406</v>
      </c>
      <c r="AH30" s="10">
        <f t="shared" si="3"/>
        <v>1911.2050739957717</v>
      </c>
      <c r="AI30" s="10">
        <f t="shared" si="3"/>
        <v>1912.2621564482031</v>
      </c>
      <c r="AJ30" s="6">
        <v>1912</v>
      </c>
      <c r="AK30" s="6">
        <v>2019</v>
      </c>
      <c r="AL30" s="16"/>
    </row>
    <row r="31" spans="1:38" s="15" customFormat="1" ht="24">
      <c r="A31" s="44"/>
      <c r="B31" s="44"/>
      <c r="C31" s="44"/>
      <c r="D31" s="45"/>
      <c r="E31" s="45"/>
      <c r="F31" s="45"/>
      <c r="G31" s="45"/>
      <c r="H31" s="45"/>
      <c r="I31" s="44"/>
      <c r="J31" s="44"/>
      <c r="K31" s="44"/>
      <c r="L31" s="44"/>
      <c r="M31" s="44"/>
      <c r="N31" s="44"/>
      <c r="O31" s="44"/>
      <c r="P31" s="44"/>
      <c r="Q31" s="74"/>
      <c r="R31" s="1">
        <v>0</v>
      </c>
      <c r="S31" s="1">
        <v>2</v>
      </c>
      <c r="T31" s="1">
        <v>1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0</v>
      </c>
      <c r="AA31" s="1">
        <v>2</v>
      </c>
      <c r="AB31" s="6" t="s">
        <v>58</v>
      </c>
      <c r="AC31" s="3" t="s">
        <v>30</v>
      </c>
      <c r="AD31" s="11">
        <f>1390/47.3</f>
        <v>29.386892177589854</v>
      </c>
      <c r="AE31" s="6">
        <v>29.5</v>
      </c>
      <c r="AF31" s="6">
        <v>29.6</v>
      </c>
      <c r="AG31" s="6">
        <v>29.7</v>
      </c>
      <c r="AH31" s="6">
        <v>29.8</v>
      </c>
      <c r="AI31" s="6">
        <v>29.9</v>
      </c>
      <c r="AJ31" s="6">
        <v>29.9</v>
      </c>
      <c r="AK31" s="6">
        <v>2019</v>
      </c>
      <c r="AL31" s="16"/>
    </row>
    <row r="32" spans="1:38" s="15" customFormat="1" ht="24">
      <c r="A32" s="55">
        <v>0</v>
      </c>
      <c r="B32" s="55">
        <v>0</v>
      </c>
      <c r="C32" s="55">
        <v>1</v>
      </c>
      <c r="D32" s="55">
        <v>0</v>
      </c>
      <c r="E32" s="55">
        <v>8</v>
      </c>
      <c r="F32" s="55">
        <v>0</v>
      </c>
      <c r="G32" s="55">
        <v>1</v>
      </c>
      <c r="H32" s="55">
        <v>0</v>
      </c>
      <c r="I32" s="55">
        <v>2</v>
      </c>
      <c r="J32" s="55">
        <v>1</v>
      </c>
      <c r="K32" s="55">
        <v>0</v>
      </c>
      <c r="L32" s="55">
        <v>1</v>
      </c>
      <c r="M32" s="55">
        <v>2</v>
      </c>
      <c r="N32" s="55">
        <v>0</v>
      </c>
      <c r="O32" s="55">
        <v>1</v>
      </c>
      <c r="P32" s="55">
        <v>0</v>
      </c>
      <c r="Q32" s="70" t="s">
        <v>41</v>
      </c>
      <c r="R32" s="55">
        <v>0</v>
      </c>
      <c r="S32" s="1">
        <v>2</v>
      </c>
      <c r="T32" s="1">
        <v>1</v>
      </c>
      <c r="U32" s="7">
        <v>0</v>
      </c>
      <c r="V32" s="7">
        <v>1</v>
      </c>
      <c r="W32" s="7">
        <v>0</v>
      </c>
      <c r="X32" s="7">
        <v>0</v>
      </c>
      <c r="Y32" s="7">
        <v>1</v>
      </c>
      <c r="Z32" s="7">
        <v>0</v>
      </c>
      <c r="AA32" s="7">
        <v>0</v>
      </c>
      <c r="AB32" s="6" t="s">
        <v>59</v>
      </c>
      <c r="AC32" s="3" t="s">
        <v>3</v>
      </c>
      <c r="AD32" s="6">
        <f>8710.5+1145</f>
        <v>9855.5</v>
      </c>
      <c r="AE32" s="6">
        <v>9006.2000000000007</v>
      </c>
      <c r="AF32" s="6">
        <v>8490.2000000000007</v>
      </c>
      <c r="AG32" s="6">
        <v>8787.4</v>
      </c>
      <c r="AH32" s="6">
        <v>9095</v>
      </c>
      <c r="AI32" s="6">
        <v>9404.2000000000007</v>
      </c>
      <c r="AJ32" s="6">
        <f>SUM(AD32:AI32)</f>
        <v>54638.5</v>
      </c>
      <c r="AK32" s="6">
        <v>2019</v>
      </c>
      <c r="AL32" s="16"/>
    </row>
    <row r="33" spans="1:38" s="15" customFormat="1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70"/>
      <c r="R33" s="55">
        <v>0</v>
      </c>
      <c r="S33" s="1">
        <v>2</v>
      </c>
      <c r="T33" s="1">
        <v>1</v>
      </c>
      <c r="U33" s="7">
        <v>0</v>
      </c>
      <c r="V33" s="7">
        <v>1</v>
      </c>
      <c r="W33" s="7">
        <v>0</v>
      </c>
      <c r="X33" s="7">
        <v>0</v>
      </c>
      <c r="Y33" s="7">
        <v>1</v>
      </c>
      <c r="Z33" s="7">
        <v>0</v>
      </c>
      <c r="AA33" s="7">
        <v>1</v>
      </c>
      <c r="AB33" s="6" t="s">
        <v>60</v>
      </c>
      <c r="AC33" s="3" t="s">
        <v>30</v>
      </c>
      <c r="AD33" s="6">
        <v>90100</v>
      </c>
      <c r="AE33" s="6">
        <v>90200</v>
      </c>
      <c r="AF33" s="6">
        <v>90300</v>
      </c>
      <c r="AG33" s="6">
        <v>90350</v>
      </c>
      <c r="AH33" s="6">
        <v>90400</v>
      </c>
      <c r="AI33" s="6">
        <v>90450</v>
      </c>
      <c r="AJ33" s="6">
        <v>90450</v>
      </c>
      <c r="AK33" s="6">
        <v>2019</v>
      </c>
      <c r="AL33" s="16"/>
    </row>
    <row r="34" spans="1:38" s="15" customFormat="1" ht="24">
      <c r="A34" s="55">
        <v>0</v>
      </c>
      <c r="B34" s="55">
        <v>0</v>
      </c>
      <c r="C34" s="55">
        <v>1</v>
      </c>
      <c r="D34" s="55">
        <v>0</v>
      </c>
      <c r="E34" s="55">
        <v>8</v>
      </c>
      <c r="F34" s="55">
        <v>0</v>
      </c>
      <c r="G34" s="55">
        <v>1</v>
      </c>
      <c r="H34" s="55">
        <v>0</v>
      </c>
      <c r="I34" s="55">
        <v>2</v>
      </c>
      <c r="J34" s="55">
        <v>1</v>
      </c>
      <c r="K34" s="55">
        <v>0</v>
      </c>
      <c r="L34" s="55">
        <v>1</v>
      </c>
      <c r="M34" s="55">
        <v>2</v>
      </c>
      <c r="N34" s="55">
        <v>0</v>
      </c>
      <c r="O34" s="55">
        <v>0</v>
      </c>
      <c r="P34" s="55">
        <v>4</v>
      </c>
      <c r="Q34" s="70" t="s">
        <v>41</v>
      </c>
      <c r="R34" s="55">
        <v>0</v>
      </c>
      <c r="S34" s="1">
        <v>2</v>
      </c>
      <c r="T34" s="7">
        <v>1</v>
      </c>
      <c r="U34" s="7">
        <v>0</v>
      </c>
      <c r="V34" s="7">
        <v>1</v>
      </c>
      <c r="W34" s="7">
        <v>0</v>
      </c>
      <c r="X34" s="7">
        <v>0</v>
      </c>
      <c r="Y34" s="7">
        <v>2</v>
      </c>
      <c r="Z34" s="7">
        <v>0</v>
      </c>
      <c r="AA34" s="7">
        <v>0</v>
      </c>
      <c r="AB34" s="6" t="s">
        <v>61</v>
      </c>
      <c r="AC34" s="3" t="s">
        <v>3</v>
      </c>
      <c r="AD34" s="11">
        <v>280</v>
      </c>
      <c r="AE34" s="11">
        <v>188</v>
      </c>
      <c r="AF34" s="11">
        <v>150</v>
      </c>
      <c r="AG34" s="11">
        <v>155.30000000000001</v>
      </c>
      <c r="AH34" s="11">
        <v>160.69999999999999</v>
      </c>
      <c r="AI34" s="11">
        <v>166.2</v>
      </c>
      <c r="AJ34" s="11">
        <f>SUM(AD34:AI34)</f>
        <v>1100.2</v>
      </c>
      <c r="AK34" s="6">
        <v>2019</v>
      </c>
      <c r="AL34" s="16"/>
    </row>
    <row r="35" spans="1:38" s="15" customFormat="1" ht="24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70"/>
      <c r="R35" s="55">
        <v>0</v>
      </c>
      <c r="S35" s="1">
        <v>2</v>
      </c>
      <c r="T35" s="7">
        <v>1</v>
      </c>
      <c r="U35" s="7">
        <v>0</v>
      </c>
      <c r="V35" s="7">
        <v>1</v>
      </c>
      <c r="W35" s="7">
        <v>0</v>
      </c>
      <c r="X35" s="7">
        <v>0</v>
      </c>
      <c r="Y35" s="7">
        <v>2</v>
      </c>
      <c r="Z35" s="7">
        <v>0</v>
      </c>
      <c r="AA35" s="7">
        <v>1</v>
      </c>
      <c r="AB35" s="6" t="s">
        <v>62</v>
      </c>
      <c r="AC35" s="3" t="s">
        <v>29</v>
      </c>
      <c r="AD35" s="6">
        <v>1.1000000000000001</v>
      </c>
      <c r="AE35" s="6">
        <v>1.2</v>
      </c>
      <c r="AF35" s="6">
        <v>1.3</v>
      </c>
      <c r="AG35" s="6">
        <v>1.3</v>
      </c>
      <c r="AH35" s="6">
        <v>1.4</v>
      </c>
      <c r="AI35" s="6">
        <v>1.5</v>
      </c>
      <c r="AJ35" s="6">
        <v>1.5</v>
      </c>
      <c r="AK35" s="6">
        <v>2019</v>
      </c>
      <c r="AL35" s="16"/>
    </row>
    <row r="36" spans="1:38" s="15" customFormat="1" ht="24">
      <c r="A36" s="55">
        <v>0</v>
      </c>
      <c r="B36" s="55">
        <v>0</v>
      </c>
      <c r="C36" s="55">
        <v>1</v>
      </c>
      <c r="D36" s="55">
        <v>0</v>
      </c>
      <c r="E36" s="55">
        <v>8</v>
      </c>
      <c r="F36" s="55">
        <v>0</v>
      </c>
      <c r="G36" s="55">
        <v>1</v>
      </c>
      <c r="H36" s="55">
        <v>0</v>
      </c>
      <c r="I36" s="55">
        <v>2</v>
      </c>
      <c r="J36" s="55">
        <v>1</v>
      </c>
      <c r="K36" s="55">
        <v>0</v>
      </c>
      <c r="L36" s="55">
        <v>1</v>
      </c>
      <c r="M36" s="55">
        <v>2</v>
      </c>
      <c r="N36" s="55">
        <v>0</v>
      </c>
      <c r="O36" s="55">
        <v>0</v>
      </c>
      <c r="P36" s="55">
        <v>1</v>
      </c>
      <c r="Q36" s="70" t="s">
        <v>41</v>
      </c>
      <c r="R36" s="55">
        <v>0</v>
      </c>
      <c r="S36" s="1">
        <v>2</v>
      </c>
      <c r="T36" s="7">
        <v>1</v>
      </c>
      <c r="U36" s="7">
        <v>0</v>
      </c>
      <c r="V36" s="7">
        <v>1</v>
      </c>
      <c r="W36" s="7">
        <v>0</v>
      </c>
      <c r="X36" s="7">
        <v>0</v>
      </c>
      <c r="Y36" s="7">
        <v>3</v>
      </c>
      <c r="Z36" s="7">
        <v>0</v>
      </c>
      <c r="AA36" s="7">
        <v>0</v>
      </c>
      <c r="AB36" s="6" t="s">
        <v>63</v>
      </c>
      <c r="AC36" s="3" t="s">
        <v>3</v>
      </c>
      <c r="AD36" s="11">
        <f>420+223.6</f>
        <v>643.6</v>
      </c>
      <c r="AE36" s="11">
        <v>27.9</v>
      </c>
      <c r="AF36" s="11">
        <v>860.6</v>
      </c>
      <c r="AG36" s="11">
        <v>155.1</v>
      </c>
      <c r="AH36" s="11">
        <v>160.6</v>
      </c>
      <c r="AI36" s="11">
        <v>166.1</v>
      </c>
      <c r="AJ36" s="11">
        <f>SUM(AD36:AI36)</f>
        <v>2013.8999999999996</v>
      </c>
      <c r="AK36" s="6">
        <v>2019</v>
      </c>
      <c r="AL36" s="16"/>
    </row>
    <row r="37" spans="1:38" s="15" customFormat="1" ht="24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70"/>
      <c r="R37" s="55">
        <v>0</v>
      </c>
      <c r="S37" s="1">
        <v>2</v>
      </c>
      <c r="T37" s="7">
        <v>1</v>
      </c>
      <c r="U37" s="7">
        <v>0</v>
      </c>
      <c r="V37" s="7">
        <v>1</v>
      </c>
      <c r="W37" s="7">
        <v>0</v>
      </c>
      <c r="X37" s="7">
        <v>0</v>
      </c>
      <c r="Y37" s="7">
        <v>3</v>
      </c>
      <c r="Z37" s="7">
        <v>0</v>
      </c>
      <c r="AA37" s="7">
        <v>1</v>
      </c>
      <c r="AB37" s="6" t="s">
        <v>64</v>
      </c>
      <c r="AC37" s="3" t="s">
        <v>33</v>
      </c>
      <c r="AD37" s="6">
        <v>1</v>
      </c>
      <c r="AE37" s="6">
        <v>1</v>
      </c>
      <c r="AF37" s="6">
        <v>1</v>
      </c>
      <c r="AG37" s="6">
        <v>1</v>
      </c>
      <c r="AH37" s="6">
        <v>1</v>
      </c>
      <c r="AI37" s="6">
        <v>1</v>
      </c>
      <c r="AJ37" s="6">
        <v>1</v>
      </c>
      <c r="AK37" s="6">
        <v>2019</v>
      </c>
      <c r="AL37" s="16"/>
    </row>
    <row r="38" spans="1:38" s="15" customFormat="1" ht="24">
      <c r="A38" s="44"/>
      <c r="B38" s="44"/>
      <c r="C38" s="44"/>
      <c r="D38" s="45"/>
      <c r="E38" s="45"/>
      <c r="F38" s="45"/>
      <c r="G38" s="45"/>
      <c r="H38" s="45"/>
      <c r="I38" s="44"/>
      <c r="J38" s="44"/>
      <c r="K38" s="44"/>
      <c r="L38" s="44"/>
      <c r="M38" s="44"/>
      <c r="N38" s="44"/>
      <c r="O38" s="44"/>
      <c r="P38" s="44"/>
      <c r="Q38" s="74"/>
      <c r="R38" s="1">
        <v>0</v>
      </c>
      <c r="S38" s="1">
        <v>2</v>
      </c>
      <c r="T38" s="7">
        <v>1</v>
      </c>
      <c r="U38" s="7">
        <v>0</v>
      </c>
      <c r="V38" s="7">
        <v>1</v>
      </c>
      <c r="W38" s="7">
        <v>0</v>
      </c>
      <c r="X38" s="7">
        <v>0</v>
      </c>
      <c r="Y38" s="7">
        <v>4</v>
      </c>
      <c r="Z38" s="7">
        <v>0</v>
      </c>
      <c r="AA38" s="7">
        <v>0</v>
      </c>
      <c r="AB38" s="6" t="s">
        <v>65</v>
      </c>
      <c r="AC38" s="3" t="s">
        <v>3</v>
      </c>
      <c r="AD38" s="11">
        <v>45.1</v>
      </c>
      <c r="AE38" s="11">
        <v>0</v>
      </c>
      <c r="AF38" s="11">
        <v>0</v>
      </c>
      <c r="AG38" s="11">
        <v>0</v>
      </c>
      <c r="AH38" s="11">
        <v>0</v>
      </c>
      <c r="AI38" s="11">
        <v>0</v>
      </c>
      <c r="AJ38" s="11">
        <f>SUM(AD38:AI38)</f>
        <v>45.1</v>
      </c>
      <c r="AK38" s="6">
        <v>2014</v>
      </c>
      <c r="AL38" s="16"/>
    </row>
    <row r="39" spans="1:38" s="15" customFormat="1" ht="24">
      <c r="A39" s="44"/>
      <c r="B39" s="44"/>
      <c r="C39" s="44"/>
      <c r="D39" s="45"/>
      <c r="E39" s="45"/>
      <c r="F39" s="45"/>
      <c r="G39" s="45"/>
      <c r="H39" s="45"/>
      <c r="I39" s="44"/>
      <c r="J39" s="44"/>
      <c r="K39" s="44"/>
      <c r="L39" s="44"/>
      <c r="M39" s="44"/>
      <c r="N39" s="44"/>
      <c r="O39" s="44"/>
      <c r="P39" s="44"/>
      <c r="Q39" s="74"/>
      <c r="R39" s="1">
        <v>0</v>
      </c>
      <c r="S39" s="1">
        <v>2</v>
      </c>
      <c r="T39" s="7">
        <v>1</v>
      </c>
      <c r="U39" s="7">
        <v>0</v>
      </c>
      <c r="V39" s="7">
        <v>1</v>
      </c>
      <c r="W39" s="7">
        <v>0</v>
      </c>
      <c r="X39" s="7">
        <v>0</v>
      </c>
      <c r="Y39" s="7">
        <v>4</v>
      </c>
      <c r="Z39" s="7">
        <v>0</v>
      </c>
      <c r="AA39" s="7">
        <v>1</v>
      </c>
      <c r="AB39" s="6" t="s">
        <v>66</v>
      </c>
      <c r="AC39" s="3" t="s">
        <v>33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6">
        <v>0</v>
      </c>
      <c r="AJ39" s="6">
        <v>1</v>
      </c>
      <c r="AK39" s="6">
        <v>2014</v>
      </c>
      <c r="AL39" s="16"/>
    </row>
    <row r="40" spans="1:38" s="15" customFormat="1" ht="36">
      <c r="A40" s="44"/>
      <c r="B40" s="44"/>
      <c r="C40" s="44"/>
      <c r="D40" s="45"/>
      <c r="E40" s="45"/>
      <c r="F40" s="45"/>
      <c r="G40" s="45"/>
      <c r="H40" s="45"/>
      <c r="I40" s="44"/>
      <c r="J40" s="44"/>
      <c r="K40" s="44"/>
      <c r="L40" s="44"/>
      <c r="M40" s="44"/>
      <c r="N40" s="44"/>
      <c r="O40" s="44"/>
      <c r="P40" s="44"/>
      <c r="Q40" s="74"/>
      <c r="R40" s="1">
        <v>0</v>
      </c>
      <c r="S40" s="1">
        <v>2</v>
      </c>
      <c r="T40" s="7">
        <v>1</v>
      </c>
      <c r="U40" s="7">
        <v>0</v>
      </c>
      <c r="V40" s="7">
        <v>1</v>
      </c>
      <c r="W40" s="7">
        <v>0</v>
      </c>
      <c r="X40" s="7">
        <v>0</v>
      </c>
      <c r="Y40" s="7">
        <v>5</v>
      </c>
      <c r="Z40" s="7">
        <v>0</v>
      </c>
      <c r="AA40" s="7">
        <v>0</v>
      </c>
      <c r="AB40" s="6" t="s">
        <v>67</v>
      </c>
      <c r="AC40" s="3" t="s">
        <v>3</v>
      </c>
      <c r="AD40" s="11">
        <v>167.1</v>
      </c>
      <c r="AE40" s="11">
        <v>0</v>
      </c>
      <c r="AF40" s="11">
        <v>0</v>
      </c>
      <c r="AG40" s="11">
        <v>0</v>
      </c>
      <c r="AH40" s="11">
        <v>0</v>
      </c>
      <c r="AI40" s="11">
        <v>0</v>
      </c>
      <c r="AJ40" s="11">
        <f>SUM(AD40:AI40)</f>
        <v>167.1</v>
      </c>
      <c r="AK40" s="6">
        <v>2014</v>
      </c>
      <c r="AL40" s="16"/>
    </row>
    <row r="41" spans="1:38" s="15" customFormat="1" ht="24">
      <c r="A41" s="44"/>
      <c r="B41" s="44"/>
      <c r="C41" s="44"/>
      <c r="D41" s="45"/>
      <c r="E41" s="45"/>
      <c r="F41" s="45"/>
      <c r="G41" s="45"/>
      <c r="H41" s="45"/>
      <c r="I41" s="44"/>
      <c r="J41" s="44"/>
      <c r="K41" s="44"/>
      <c r="L41" s="44"/>
      <c r="M41" s="44"/>
      <c r="N41" s="44"/>
      <c r="O41" s="44"/>
      <c r="P41" s="44"/>
      <c r="Q41" s="74"/>
      <c r="R41" s="1">
        <v>0</v>
      </c>
      <c r="S41" s="1">
        <v>2</v>
      </c>
      <c r="T41" s="7">
        <v>1</v>
      </c>
      <c r="U41" s="7">
        <v>0</v>
      </c>
      <c r="V41" s="7">
        <v>1</v>
      </c>
      <c r="W41" s="7">
        <v>0</v>
      </c>
      <c r="X41" s="7">
        <v>0</v>
      </c>
      <c r="Y41" s="7">
        <v>5</v>
      </c>
      <c r="Z41" s="7">
        <v>0</v>
      </c>
      <c r="AA41" s="7">
        <v>1</v>
      </c>
      <c r="AB41" s="6" t="s">
        <v>68</v>
      </c>
      <c r="AC41" s="3" t="s">
        <v>33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6">
        <v>0</v>
      </c>
      <c r="AJ41" s="6">
        <v>1</v>
      </c>
      <c r="AK41" s="6">
        <v>2014</v>
      </c>
      <c r="AL41" s="16"/>
    </row>
    <row r="42" spans="1:38" s="15" customFormat="1" ht="24">
      <c r="A42" s="44"/>
      <c r="B42" s="44"/>
      <c r="C42" s="44"/>
      <c r="D42" s="45"/>
      <c r="E42" s="45"/>
      <c r="F42" s="45"/>
      <c r="G42" s="45"/>
      <c r="H42" s="45"/>
      <c r="I42" s="44"/>
      <c r="J42" s="44"/>
      <c r="K42" s="44"/>
      <c r="L42" s="44"/>
      <c r="M42" s="44"/>
      <c r="N42" s="44"/>
      <c r="O42" s="44"/>
      <c r="P42" s="44"/>
      <c r="Q42" s="74"/>
      <c r="R42" s="1">
        <v>0</v>
      </c>
      <c r="S42" s="1">
        <v>2</v>
      </c>
      <c r="T42" s="7">
        <v>1</v>
      </c>
      <c r="U42" s="7">
        <v>0</v>
      </c>
      <c r="V42" s="7">
        <v>1</v>
      </c>
      <c r="W42" s="7">
        <v>0</v>
      </c>
      <c r="X42" s="7">
        <v>0</v>
      </c>
      <c r="Y42" s="7">
        <v>6</v>
      </c>
      <c r="Z42" s="7">
        <v>0</v>
      </c>
      <c r="AA42" s="7">
        <v>0</v>
      </c>
      <c r="AB42" s="6" t="s">
        <v>69</v>
      </c>
      <c r="AC42" s="3" t="s">
        <v>3</v>
      </c>
      <c r="AD42" s="11">
        <v>0</v>
      </c>
      <c r="AE42" s="11">
        <v>349.2</v>
      </c>
      <c r="AF42" s="11">
        <v>0</v>
      </c>
      <c r="AG42" s="11">
        <v>0</v>
      </c>
      <c r="AH42" s="11">
        <v>0</v>
      </c>
      <c r="AI42" s="11">
        <v>0</v>
      </c>
      <c r="AJ42" s="11">
        <f>SUM(AD42:AI42)</f>
        <v>349.2</v>
      </c>
      <c r="AK42" s="6">
        <v>2015</v>
      </c>
      <c r="AL42" s="16"/>
    </row>
    <row r="43" spans="1:38" s="15" customFormat="1" ht="24">
      <c r="A43" s="44"/>
      <c r="B43" s="44"/>
      <c r="C43" s="44"/>
      <c r="D43" s="45"/>
      <c r="E43" s="45"/>
      <c r="F43" s="45"/>
      <c r="G43" s="45"/>
      <c r="H43" s="45"/>
      <c r="I43" s="44"/>
      <c r="J43" s="44"/>
      <c r="K43" s="44"/>
      <c r="L43" s="44"/>
      <c r="M43" s="44"/>
      <c r="N43" s="44"/>
      <c r="O43" s="44"/>
      <c r="P43" s="44"/>
      <c r="Q43" s="74"/>
      <c r="R43" s="1">
        <v>0</v>
      </c>
      <c r="S43" s="1">
        <v>2</v>
      </c>
      <c r="T43" s="7">
        <v>1</v>
      </c>
      <c r="U43" s="7">
        <v>0</v>
      </c>
      <c r="V43" s="7">
        <v>1</v>
      </c>
      <c r="W43" s="7">
        <v>0</v>
      </c>
      <c r="X43" s="7">
        <v>0</v>
      </c>
      <c r="Y43" s="7">
        <v>6</v>
      </c>
      <c r="Z43" s="7">
        <v>0</v>
      </c>
      <c r="AA43" s="7">
        <v>1</v>
      </c>
      <c r="AB43" s="12" t="s">
        <v>70</v>
      </c>
      <c r="AC43" s="3" t="s">
        <v>33</v>
      </c>
      <c r="AD43" s="6">
        <v>0</v>
      </c>
      <c r="AE43" s="6">
        <v>1</v>
      </c>
      <c r="AF43" s="6">
        <v>0</v>
      </c>
      <c r="AG43" s="6">
        <v>0</v>
      </c>
      <c r="AH43" s="6">
        <v>0</v>
      </c>
      <c r="AI43" s="6">
        <v>0</v>
      </c>
      <c r="AJ43" s="6">
        <v>1</v>
      </c>
      <c r="AK43" s="6">
        <v>2015</v>
      </c>
      <c r="AL43" s="16"/>
    </row>
    <row r="44" spans="1:38" s="15" customFormat="1" ht="24">
      <c r="A44" s="44"/>
      <c r="B44" s="44"/>
      <c r="C44" s="44"/>
      <c r="D44" s="45"/>
      <c r="E44" s="45"/>
      <c r="F44" s="45"/>
      <c r="G44" s="45"/>
      <c r="H44" s="45"/>
      <c r="I44" s="44"/>
      <c r="J44" s="44"/>
      <c r="K44" s="44"/>
      <c r="L44" s="44"/>
      <c r="M44" s="44"/>
      <c r="N44" s="44"/>
      <c r="O44" s="44"/>
      <c r="P44" s="44"/>
      <c r="Q44" s="74"/>
      <c r="R44" s="1">
        <v>0</v>
      </c>
      <c r="S44" s="1">
        <v>2</v>
      </c>
      <c r="T44" s="7">
        <v>1</v>
      </c>
      <c r="U44" s="7">
        <v>0</v>
      </c>
      <c r="V44" s="7">
        <v>1</v>
      </c>
      <c r="W44" s="7">
        <v>0</v>
      </c>
      <c r="X44" s="7">
        <v>0</v>
      </c>
      <c r="Y44" s="7">
        <v>7</v>
      </c>
      <c r="Z44" s="7">
        <v>0</v>
      </c>
      <c r="AA44" s="7">
        <v>0</v>
      </c>
      <c r="AB44" s="6" t="s">
        <v>71</v>
      </c>
      <c r="AC44" s="3" t="s">
        <v>3</v>
      </c>
      <c r="AD44" s="11">
        <v>0</v>
      </c>
      <c r="AE44" s="11">
        <f>177.1+5.7</f>
        <v>182.79999999999998</v>
      </c>
      <c r="AF44" s="11">
        <v>0</v>
      </c>
      <c r="AG44" s="11">
        <v>0</v>
      </c>
      <c r="AH44" s="11">
        <v>0</v>
      </c>
      <c r="AI44" s="11">
        <v>0</v>
      </c>
      <c r="AJ44" s="11">
        <f>SUM(AD44:AI44)</f>
        <v>182.79999999999998</v>
      </c>
      <c r="AK44" s="6">
        <v>2015</v>
      </c>
      <c r="AL44" s="16"/>
    </row>
    <row r="45" spans="1:38" s="15" customFormat="1" ht="24">
      <c r="A45" s="44"/>
      <c r="B45" s="44"/>
      <c r="C45" s="44"/>
      <c r="D45" s="45"/>
      <c r="E45" s="45"/>
      <c r="F45" s="45"/>
      <c r="G45" s="45"/>
      <c r="H45" s="45"/>
      <c r="I45" s="44"/>
      <c r="J45" s="44"/>
      <c r="K45" s="44"/>
      <c r="L45" s="44"/>
      <c r="M45" s="44"/>
      <c r="N45" s="44"/>
      <c r="O45" s="44"/>
      <c r="P45" s="44"/>
      <c r="Q45" s="74"/>
      <c r="R45" s="1">
        <v>0</v>
      </c>
      <c r="S45" s="1">
        <v>2</v>
      </c>
      <c r="T45" s="7">
        <v>1</v>
      </c>
      <c r="U45" s="7">
        <v>0</v>
      </c>
      <c r="V45" s="7">
        <v>1</v>
      </c>
      <c r="W45" s="7">
        <v>0</v>
      </c>
      <c r="X45" s="7">
        <v>0</v>
      </c>
      <c r="Y45" s="7">
        <v>7</v>
      </c>
      <c r="Z45" s="7">
        <v>0</v>
      </c>
      <c r="AA45" s="7">
        <v>1</v>
      </c>
      <c r="AB45" s="12" t="s">
        <v>72</v>
      </c>
      <c r="AC45" s="3" t="s">
        <v>33</v>
      </c>
      <c r="AD45" s="6">
        <v>0</v>
      </c>
      <c r="AE45" s="6">
        <v>1</v>
      </c>
      <c r="AF45" s="6">
        <v>0</v>
      </c>
      <c r="AG45" s="6">
        <v>0</v>
      </c>
      <c r="AH45" s="6">
        <v>0</v>
      </c>
      <c r="AI45" s="6">
        <v>0</v>
      </c>
      <c r="AJ45" s="6">
        <v>1</v>
      </c>
      <c r="AK45" s="6">
        <v>2015</v>
      </c>
      <c r="AL45" s="16"/>
    </row>
    <row r="46" spans="1:38" s="15" customFormat="1" ht="24">
      <c r="A46" s="44"/>
      <c r="B46" s="44"/>
      <c r="C46" s="44"/>
      <c r="D46" s="45"/>
      <c r="E46" s="45"/>
      <c r="F46" s="45"/>
      <c r="G46" s="45"/>
      <c r="H46" s="45"/>
      <c r="I46" s="44"/>
      <c r="J46" s="44"/>
      <c r="K46" s="44"/>
      <c r="L46" s="44"/>
      <c r="M46" s="44"/>
      <c r="N46" s="44"/>
      <c r="O46" s="44"/>
      <c r="P46" s="44"/>
      <c r="Q46" s="74"/>
      <c r="R46" s="1">
        <v>0</v>
      </c>
      <c r="S46" s="1">
        <v>2</v>
      </c>
      <c r="T46" s="7">
        <v>1</v>
      </c>
      <c r="U46" s="7">
        <v>0</v>
      </c>
      <c r="V46" s="7">
        <v>1</v>
      </c>
      <c r="W46" s="7">
        <v>0</v>
      </c>
      <c r="X46" s="7">
        <v>0</v>
      </c>
      <c r="Y46" s="7">
        <v>8</v>
      </c>
      <c r="Z46" s="7">
        <v>0</v>
      </c>
      <c r="AA46" s="7">
        <v>0</v>
      </c>
      <c r="AB46" s="6" t="s">
        <v>73</v>
      </c>
      <c r="AC46" s="3" t="s">
        <v>3</v>
      </c>
      <c r="AD46" s="11">
        <v>0</v>
      </c>
      <c r="AE46" s="11">
        <v>14.5</v>
      </c>
      <c r="AF46" s="11">
        <v>0</v>
      </c>
      <c r="AG46" s="11">
        <v>0</v>
      </c>
      <c r="AH46" s="11">
        <v>0</v>
      </c>
      <c r="AI46" s="11">
        <v>0</v>
      </c>
      <c r="AJ46" s="11">
        <f>SUM(AD46:AI46)</f>
        <v>14.5</v>
      </c>
      <c r="AK46" s="6">
        <v>2015</v>
      </c>
      <c r="AL46" s="16"/>
    </row>
    <row r="47" spans="1:38" s="15" customFormat="1" ht="24">
      <c r="A47" s="44"/>
      <c r="B47" s="44"/>
      <c r="C47" s="44"/>
      <c r="D47" s="45"/>
      <c r="E47" s="45"/>
      <c r="F47" s="45"/>
      <c r="G47" s="45"/>
      <c r="H47" s="45"/>
      <c r="I47" s="44"/>
      <c r="J47" s="44"/>
      <c r="K47" s="44"/>
      <c r="L47" s="44"/>
      <c r="M47" s="44"/>
      <c r="N47" s="44"/>
      <c r="O47" s="44"/>
      <c r="P47" s="44"/>
      <c r="Q47" s="74"/>
      <c r="R47" s="1">
        <v>0</v>
      </c>
      <c r="S47" s="1">
        <v>2</v>
      </c>
      <c r="T47" s="7">
        <v>1</v>
      </c>
      <c r="U47" s="7">
        <v>0</v>
      </c>
      <c r="V47" s="7">
        <v>1</v>
      </c>
      <c r="W47" s="7">
        <v>0</v>
      </c>
      <c r="X47" s="7">
        <v>0</v>
      </c>
      <c r="Y47" s="7">
        <v>8</v>
      </c>
      <c r="Z47" s="7">
        <v>0</v>
      </c>
      <c r="AA47" s="7">
        <v>1</v>
      </c>
      <c r="AB47" s="12" t="s">
        <v>74</v>
      </c>
      <c r="AC47" s="3" t="s">
        <v>33</v>
      </c>
      <c r="AD47" s="6">
        <v>0</v>
      </c>
      <c r="AE47" s="6">
        <v>1</v>
      </c>
      <c r="AF47" s="6">
        <v>0</v>
      </c>
      <c r="AG47" s="6">
        <v>0</v>
      </c>
      <c r="AH47" s="6">
        <v>0</v>
      </c>
      <c r="AI47" s="6">
        <v>0</v>
      </c>
      <c r="AJ47" s="6">
        <v>1</v>
      </c>
      <c r="AK47" s="6">
        <v>2015</v>
      </c>
      <c r="AL47" s="16"/>
    </row>
    <row r="48" spans="1:38" s="68" customFormat="1" ht="38.25" customHeight="1">
      <c r="A48" s="60"/>
      <c r="B48" s="60"/>
      <c r="C48" s="60"/>
      <c r="D48" s="61"/>
      <c r="E48" s="61"/>
      <c r="F48" s="61"/>
      <c r="G48" s="61"/>
      <c r="H48" s="61"/>
      <c r="I48" s="60"/>
      <c r="J48" s="60"/>
      <c r="K48" s="60"/>
      <c r="L48" s="60"/>
      <c r="M48" s="60"/>
      <c r="N48" s="60"/>
      <c r="O48" s="60"/>
      <c r="P48" s="60"/>
      <c r="Q48" s="75"/>
      <c r="R48" s="62">
        <v>0</v>
      </c>
      <c r="S48" s="62">
        <v>2</v>
      </c>
      <c r="T48" s="63">
        <v>1</v>
      </c>
      <c r="U48" s="63">
        <v>0</v>
      </c>
      <c r="V48" s="63">
        <v>1</v>
      </c>
      <c r="W48" s="63">
        <v>0</v>
      </c>
      <c r="X48" s="63">
        <v>0</v>
      </c>
      <c r="Y48" s="63">
        <v>9</v>
      </c>
      <c r="Z48" s="63">
        <v>0</v>
      </c>
      <c r="AA48" s="63">
        <v>0</v>
      </c>
      <c r="AB48" s="64" t="s">
        <v>129</v>
      </c>
      <c r="AC48" s="65" t="s">
        <v>3</v>
      </c>
      <c r="AD48" s="66">
        <v>0</v>
      </c>
      <c r="AE48" s="66">
        <v>111.5</v>
      </c>
      <c r="AF48" s="66">
        <v>0</v>
      </c>
      <c r="AG48" s="66">
        <v>0</v>
      </c>
      <c r="AH48" s="66">
        <v>0</v>
      </c>
      <c r="AI48" s="66">
        <v>0</v>
      </c>
      <c r="AJ48" s="66">
        <f>SUM(AD48:AI48)</f>
        <v>111.5</v>
      </c>
      <c r="AK48" s="64">
        <v>2015</v>
      </c>
      <c r="AL48" s="67"/>
    </row>
    <row r="49" spans="1:38" s="15" customFormat="1" ht="24">
      <c r="A49" s="44"/>
      <c r="B49" s="44"/>
      <c r="C49" s="44"/>
      <c r="D49" s="45"/>
      <c r="E49" s="45"/>
      <c r="F49" s="45"/>
      <c r="G49" s="45"/>
      <c r="H49" s="45"/>
      <c r="I49" s="44"/>
      <c r="J49" s="44"/>
      <c r="K49" s="44"/>
      <c r="L49" s="44"/>
      <c r="M49" s="44"/>
      <c r="N49" s="44"/>
      <c r="O49" s="44"/>
      <c r="P49" s="44"/>
      <c r="Q49" s="74"/>
      <c r="R49" s="56">
        <v>0</v>
      </c>
      <c r="S49" s="56">
        <v>2</v>
      </c>
      <c r="T49" s="7">
        <v>1</v>
      </c>
      <c r="U49" s="7">
        <v>0</v>
      </c>
      <c r="V49" s="7">
        <v>1</v>
      </c>
      <c r="W49" s="7">
        <v>0</v>
      </c>
      <c r="X49" s="7">
        <v>0</v>
      </c>
      <c r="Y49" s="7">
        <v>9</v>
      </c>
      <c r="Z49" s="7">
        <v>0</v>
      </c>
      <c r="AA49" s="7">
        <v>1</v>
      </c>
      <c r="AB49" s="12" t="s">
        <v>130</v>
      </c>
      <c r="AC49" s="3" t="s">
        <v>33</v>
      </c>
      <c r="AD49" s="6">
        <v>0</v>
      </c>
      <c r="AE49" s="6">
        <v>1</v>
      </c>
      <c r="AF49" s="6">
        <v>0</v>
      </c>
      <c r="AG49" s="6">
        <v>0</v>
      </c>
      <c r="AH49" s="6">
        <v>0</v>
      </c>
      <c r="AI49" s="6">
        <v>0</v>
      </c>
      <c r="AJ49" s="6">
        <v>1</v>
      </c>
      <c r="AK49" s="6">
        <v>2015</v>
      </c>
      <c r="AL49" s="16"/>
    </row>
    <row r="50" spans="1:38" s="15" customFormat="1" ht="24">
      <c r="A50" s="44"/>
      <c r="B50" s="44"/>
      <c r="C50" s="44"/>
      <c r="D50" s="45"/>
      <c r="E50" s="45"/>
      <c r="F50" s="45"/>
      <c r="G50" s="45"/>
      <c r="H50" s="45"/>
      <c r="I50" s="44"/>
      <c r="J50" s="44"/>
      <c r="K50" s="44"/>
      <c r="L50" s="44"/>
      <c r="M50" s="44"/>
      <c r="N50" s="44"/>
      <c r="O50" s="44"/>
      <c r="P50" s="44"/>
      <c r="Q50" s="74"/>
      <c r="R50" s="1">
        <v>0</v>
      </c>
      <c r="S50" s="1">
        <v>2</v>
      </c>
      <c r="T50" s="7">
        <v>1</v>
      </c>
      <c r="U50" s="7">
        <v>0</v>
      </c>
      <c r="V50" s="7">
        <v>2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6" t="s">
        <v>75</v>
      </c>
      <c r="AC50" s="3" t="s">
        <v>3</v>
      </c>
      <c r="AD50" s="5">
        <f t="shared" ref="AD50:AI50" si="4">AD56+AD62+AD64+AD66</f>
        <v>13323.9</v>
      </c>
      <c r="AE50" s="5">
        <f t="shared" si="4"/>
        <v>13580.699999999999</v>
      </c>
      <c r="AF50" s="5">
        <f t="shared" si="4"/>
        <v>13328</v>
      </c>
      <c r="AG50" s="5">
        <f t="shared" si="4"/>
        <v>13195.3</v>
      </c>
      <c r="AH50" s="5">
        <f t="shared" si="4"/>
        <v>13657.1</v>
      </c>
      <c r="AI50" s="5">
        <f t="shared" si="4"/>
        <v>14121.4</v>
      </c>
      <c r="AJ50" s="5">
        <f>SUM(AD50:AI50)</f>
        <v>81206.399999999994</v>
      </c>
      <c r="AK50" s="6">
        <v>2019</v>
      </c>
      <c r="AL50" s="16"/>
    </row>
    <row r="51" spans="1:38" s="15" customFormat="1" ht="24">
      <c r="A51" s="44"/>
      <c r="B51" s="44"/>
      <c r="C51" s="44"/>
      <c r="D51" s="45"/>
      <c r="E51" s="45"/>
      <c r="F51" s="45"/>
      <c r="G51" s="45"/>
      <c r="H51" s="45"/>
      <c r="I51" s="44"/>
      <c r="J51" s="44"/>
      <c r="K51" s="44"/>
      <c r="L51" s="44"/>
      <c r="M51" s="44"/>
      <c r="N51" s="44"/>
      <c r="O51" s="44"/>
      <c r="P51" s="44"/>
      <c r="Q51" s="74"/>
      <c r="R51" s="1">
        <v>0</v>
      </c>
      <c r="S51" s="1">
        <v>2</v>
      </c>
      <c r="T51" s="7">
        <v>1</v>
      </c>
      <c r="U51" s="7">
        <v>0</v>
      </c>
      <c r="V51" s="7">
        <v>2</v>
      </c>
      <c r="W51" s="7">
        <v>0</v>
      </c>
      <c r="X51" s="7">
        <v>0</v>
      </c>
      <c r="Y51" s="7">
        <v>0</v>
      </c>
      <c r="Z51" s="7">
        <v>0</v>
      </c>
      <c r="AA51" s="7">
        <v>1</v>
      </c>
      <c r="AB51" s="6" t="s">
        <v>76</v>
      </c>
      <c r="AC51" s="3" t="s">
        <v>34</v>
      </c>
      <c r="AD51" s="6">
        <v>78</v>
      </c>
      <c r="AE51" s="6">
        <v>79</v>
      </c>
      <c r="AF51" s="6">
        <v>79</v>
      </c>
      <c r="AG51" s="6">
        <v>79</v>
      </c>
      <c r="AH51" s="6">
        <v>79</v>
      </c>
      <c r="AI51" s="6">
        <v>79</v>
      </c>
      <c r="AJ51" s="6">
        <v>79</v>
      </c>
      <c r="AK51" s="6">
        <v>2015</v>
      </c>
      <c r="AL51" s="16"/>
    </row>
    <row r="52" spans="1:38" s="15" customFormat="1" ht="24">
      <c r="A52" s="44"/>
      <c r="B52" s="44"/>
      <c r="C52" s="44"/>
      <c r="D52" s="45"/>
      <c r="E52" s="45"/>
      <c r="F52" s="45"/>
      <c r="G52" s="45"/>
      <c r="H52" s="45"/>
      <c r="I52" s="44"/>
      <c r="J52" s="44"/>
      <c r="K52" s="44"/>
      <c r="L52" s="44"/>
      <c r="M52" s="44"/>
      <c r="N52" s="44"/>
      <c r="O52" s="44"/>
      <c r="P52" s="44"/>
      <c r="Q52" s="74"/>
      <c r="R52" s="1">
        <v>0</v>
      </c>
      <c r="S52" s="1">
        <v>2</v>
      </c>
      <c r="T52" s="7">
        <v>1</v>
      </c>
      <c r="U52" s="7">
        <v>0</v>
      </c>
      <c r="V52" s="7">
        <v>2</v>
      </c>
      <c r="W52" s="7">
        <v>0</v>
      </c>
      <c r="X52" s="7">
        <v>0</v>
      </c>
      <c r="Y52" s="7">
        <v>0</v>
      </c>
      <c r="Z52" s="7">
        <v>0</v>
      </c>
      <c r="AA52" s="7">
        <v>2</v>
      </c>
      <c r="AB52" s="6" t="s">
        <v>77</v>
      </c>
      <c r="AC52" s="3" t="s">
        <v>31</v>
      </c>
      <c r="AD52" s="6">
        <v>90</v>
      </c>
      <c r="AE52" s="6">
        <v>90</v>
      </c>
      <c r="AF52" s="6">
        <v>90</v>
      </c>
      <c r="AG52" s="6">
        <v>90</v>
      </c>
      <c r="AH52" s="6">
        <v>90</v>
      </c>
      <c r="AI52" s="6">
        <v>90</v>
      </c>
      <c r="AJ52" s="6">
        <v>90</v>
      </c>
      <c r="AK52" s="6">
        <v>2019</v>
      </c>
      <c r="AL52" s="16"/>
    </row>
    <row r="53" spans="1:38" s="15" customFormat="1">
      <c r="A53" s="44"/>
      <c r="B53" s="44"/>
      <c r="C53" s="44"/>
      <c r="D53" s="45"/>
      <c r="E53" s="45"/>
      <c r="F53" s="45"/>
      <c r="G53" s="45"/>
      <c r="H53" s="45"/>
      <c r="I53" s="44"/>
      <c r="J53" s="44"/>
      <c r="K53" s="44"/>
      <c r="L53" s="44"/>
      <c r="M53" s="44"/>
      <c r="N53" s="44"/>
      <c r="O53" s="44"/>
      <c r="P53" s="44"/>
      <c r="Q53" s="74"/>
      <c r="R53" s="1">
        <v>0</v>
      </c>
      <c r="S53" s="1">
        <v>2</v>
      </c>
      <c r="T53" s="7">
        <v>1</v>
      </c>
      <c r="U53" s="7">
        <v>0</v>
      </c>
      <c r="V53" s="7">
        <v>2</v>
      </c>
      <c r="W53" s="7">
        <v>0</v>
      </c>
      <c r="X53" s="7">
        <v>0</v>
      </c>
      <c r="Y53" s="7">
        <v>0</v>
      </c>
      <c r="Z53" s="7">
        <v>0</v>
      </c>
      <c r="AA53" s="7">
        <v>3</v>
      </c>
      <c r="AB53" s="6" t="s">
        <v>78</v>
      </c>
      <c r="AC53" s="3" t="s">
        <v>30</v>
      </c>
      <c r="AD53" s="6">
        <v>17</v>
      </c>
      <c r="AE53" s="6">
        <v>17</v>
      </c>
      <c r="AF53" s="6">
        <v>17</v>
      </c>
      <c r="AG53" s="6">
        <v>17</v>
      </c>
      <c r="AH53" s="6">
        <v>17</v>
      </c>
      <c r="AI53" s="6">
        <v>17</v>
      </c>
      <c r="AJ53" s="6">
        <v>17</v>
      </c>
      <c r="AK53" s="6">
        <v>2019</v>
      </c>
      <c r="AL53" s="16"/>
    </row>
    <row r="54" spans="1:38" s="15" customFormat="1">
      <c r="A54" s="44"/>
      <c r="B54" s="44"/>
      <c r="C54" s="44"/>
      <c r="D54" s="45"/>
      <c r="E54" s="45"/>
      <c r="F54" s="45"/>
      <c r="G54" s="45"/>
      <c r="H54" s="45"/>
      <c r="I54" s="44"/>
      <c r="J54" s="44"/>
      <c r="K54" s="44"/>
      <c r="L54" s="44"/>
      <c r="M54" s="44"/>
      <c r="N54" s="44"/>
      <c r="O54" s="44"/>
      <c r="P54" s="44"/>
      <c r="Q54" s="74"/>
      <c r="R54" s="1">
        <v>0</v>
      </c>
      <c r="S54" s="1">
        <v>2</v>
      </c>
      <c r="T54" s="7">
        <v>1</v>
      </c>
      <c r="U54" s="7">
        <v>0</v>
      </c>
      <c r="V54" s="7">
        <v>2</v>
      </c>
      <c r="W54" s="7">
        <v>0</v>
      </c>
      <c r="X54" s="7">
        <v>0</v>
      </c>
      <c r="Y54" s="7">
        <v>0</v>
      </c>
      <c r="Z54" s="7">
        <v>0</v>
      </c>
      <c r="AA54" s="7">
        <v>4</v>
      </c>
      <c r="AB54" s="6" t="s">
        <v>79</v>
      </c>
      <c r="AC54" s="3" t="s">
        <v>30</v>
      </c>
      <c r="AD54" s="6">
        <v>13</v>
      </c>
      <c r="AE54" s="6">
        <v>13</v>
      </c>
      <c r="AF54" s="6">
        <v>13</v>
      </c>
      <c r="AG54" s="6">
        <v>13</v>
      </c>
      <c r="AH54" s="6">
        <v>13</v>
      </c>
      <c r="AI54" s="6">
        <v>13</v>
      </c>
      <c r="AJ54" s="6">
        <v>13</v>
      </c>
      <c r="AK54" s="6">
        <v>2019</v>
      </c>
      <c r="AL54" s="16"/>
    </row>
    <row r="55" spans="1:38" s="15" customFormat="1">
      <c r="A55" s="44"/>
      <c r="B55" s="44"/>
      <c r="C55" s="44"/>
      <c r="D55" s="45"/>
      <c r="E55" s="45"/>
      <c r="F55" s="45"/>
      <c r="G55" s="45"/>
      <c r="H55" s="45"/>
      <c r="I55" s="44"/>
      <c r="J55" s="44"/>
      <c r="K55" s="44"/>
      <c r="L55" s="44"/>
      <c r="M55" s="44"/>
      <c r="N55" s="44"/>
      <c r="O55" s="44"/>
      <c r="P55" s="44"/>
      <c r="Q55" s="74"/>
      <c r="R55" s="1">
        <v>0</v>
      </c>
      <c r="S55" s="1">
        <v>2</v>
      </c>
      <c r="T55" s="7">
        <v>1</v>
      </c>
      <c r="U55" s="7">
        <v>0</v>
      </c>
      <c r="V55" s="7">
        <v>2</v>
      </c>
      <c r="W55" s="7">
        <v>0</v>
      </c>
      <c r="X55" s="7">
        <v>0</v>
      </c>
      <c r="Y55" s="7">
        <v>0</v>
      </c>
      <c r="Z55" s="7">
        <v>0</v>
      </c>
      <c r="AA55" s="7">
        <v>5</v>
      </c>
      <c r="AB55" s="6" t="s">
        <v>80</v>
      </c>
      <c r="AC55" s="3" t="s">
        <v>34</v>
      </c>
      <c r="AD55" s="6">
        <v>15</v>
      </c>
      <c r="AE55" s="6">
        <v>15</v>
      </c>
      <c r="AF55" s="6">
        <v>15</v>
      </c>
      <c r="AG55" s="6">
        <v>15</v>
      </c>
      <c r="AH55" s="6">
        <v>15</v>
      </c>
      <c r="AI55" s="6">
        <v>15</v>
      </c>
      <c r="AJ55" s="6">
        <v>15</v>
      </c>
      <c r="AK55" s="6">
        <v>2019</v>
      </c>
      <c r="AL55" s="16"/>
    </row>
    <row r="56" spans="1:38" s="15" customFormat="1" ht="39" customHeight="1">
      <c r="A56" s="55">
        <v>0</v>
      </c>
      <c r="B56" s="55">
        <v>0</v>
      </c>
      <c r="C56" s="55">
        <v>1</v>
      </c>
      <c r="D56" s="55">
        <v>0</v>
      </c>
      <c r="E56" s="55">
        <v>8</v>
      </c>
      <c r="F56" s="55">
        <v>0</v>
      </c>
      <c r="G56" s="55">
        <v>1</v>
      </c>
      <c r="H56" s="55">
        <v>0</v>
      </c>
      <c r="I56" s="55">
        <v>2</v>
      </c>
      <c r="J56" s="55">
        <v>1</v>
      </c>
      <c r="K56" s="55">
        <v>0</v>
      </c>
      <c r="L56" s="55">
        <v>2</v>
      </c>
      <c r="M56" s="55">
        <v>2</v>
      </c>
      <c r="N56" s="55">
        <v>0</v>
      </c>
      <c r="O56" s="55">
        <v>0</v>
      </c>
      <c r="P56" s="55">
        <v>1</v>
      </c>
      <c r="Q56" s="70" t="s">
        <v>42</v>
      </c>
      <c r="R56" s="1">
        <v>0</v>
      </c>
      <c r="S56" s="1">
        <v>2</v>
      </c>
      <c r="T56" s="7">
        <v>1</v>
      </c>
      <c r="U56" s="7">
        <v>0</v>
      </c>
      <c r="V56" s="7">
        <v>2</v>
      </c>
      <c r="W56" s="7">
        <v>0</v>
      </c>
      <c r="X56" s="7">
        <v>0</v>
      </c>
      <c r="Y56" s="7">
        <v>1</v>
      </c>
      <c r="Z56" s="7">
        <v>0</v>
      </c>
      <c r="AA56" s="7">
        <v>0</v>
      </c>
      <c r="AB56" s="12" t="s">
        <v>81</v>
      </c>
      <c r="AC56" s="3" t="s">
        <v>3</v>
      </c>
      <c r="AD56" s="11">
        <f>12552-95.3+517.4</f>
        <v>12974.1</v>
      </c>
      <c r="AE56" s="6">
        <f>15389.3+50.3-2210.4-0.1-186.6</f>
        <v>13042.499999999998</v>
      </c>
      <c r="AF56" s="11">
        <v>12759.1</v>
      </c>
      <c r="AG56" s="11">
        <v>13195.3</v>
      </c>
      <c r="AH56" s="11">
        <v>13657.1</v>
      </c>
      <c r="AI56" s="11">
        <v>14121.4</v>
      </c>
      <c r="AJ56" s="11">
        <f>SUM(AD56:AI56)</f>
        <v>79749.5</v>
      </c>
      <c r="AK56" s="6">
        <v>2019</v>
      </c>
      <c r="AL56" s="16"/>
    </row>
    <row r="57" spans="1:38" s="15" customFormat="1">
      <c r="A57" s="44"/>
      <c r="B57" s="44"/>
      <c r="C57" s="44"/>
      <c r="D57" s="45"/>
      <c r="E57" s="45"/>
      <c r="F57" s="45"/>
      <c r="G57" s="45"/>
      <c r="H57" s="45"/>
      <c r="I57" s="44"/>
      <c r="J57" s="44"/>
      <c r="K57" s="44"/>
      <c r="L57" s="44"/>
      <c r="M57" s="44"/>
      <c r="N57" s="44"/>
      <c r="O57" s="44"/>
      <c r="P57" s="44"/>
      <c r="Q57" s="74"/>
      <c r="R57" s="1">
        <v>0</v>
      </c>
      <c r="S57" s="1">
        <v>2</v>
      </c>
      <c r="T57" s="7">
        <v>1</v>
      </c>
      <c r="U57" s="7">
        <v>0</v>
      </c>
      <c r="V57" s="7">
        <v>2</v>
      </c>
      <c r="W57" s="7">
        <v>0</v>
      </c>
      <c r="X57" s="7">
        <v>0</v>
      </c>
      <c r="Y57" s="7">
        <v>1</v>
      </c>
      <c r="Z57" s="7">
        <v>0</v>
      </c>
      <c r="AA57" s="7">
        <v>1</v>
      </c>
      <c r="AB57" s="6" t="s">
        <v>82</v>
      </c>
      <c r="AC57" s="3" t="s">
        <v>30</v>
      </c>
      <c r="AD57" s="6">
        <v>99</v>
      </c>
      <c r="AE57" s="6">
        <v>105</v>
      </c>
      <c r="AF57" s="57" t="s">
        <v>117</v>
      </c>
      <c r="AG57" s="57" t="s">
        <v>117</v>
      </c>
      <c r="AH57" s="57" t="s">
        <v>117</v>
      </c>
      <c r="AI57" s="57" t="s">
        <v>117</v>
      </c>
      <c r="AJ57" s="57">
        <v>105</v>
      </c>
      <c r="AK57" s="6">
        <v>2015</v>
      </c>
      <c r="AL57" s="16"/>
    </row>
    <row r="58" spans="1:38" s="15" customFormat="1">
      <c r="A58" s="44"/>
      <c r="B58" s="44"/>
      <c r="C58" s="44"/>
      <c r="D58" s="45"/>
      <c r="E58" s="45"/>
      <c r="F58" s="45"/>
      <c r="G58" s="45"/>
      <c r="H58" s="45"/>
      <c r="I58" s="44"/>
      <c r="J58" s="44"/>
      <c r="K58" s="44"/>
      <c r="L58" s="44"/>
      <c r="M58" s="44"/>
      <c r="N58" s="44"/>
      <c r="O58" s="44"/>
      <c r="P58" s="44"/>
      <c r="Q58" s="74"/>
      <c r="R58" s="1">
        <v>0</v>
      </c>
      <c r="S58" s="1">
        <v>2</v>
      </c>
      <c r="T58" s="7">
        <v>1</v>
      </c>
      <c r="U58" s="7">
        <v>0</v>
      </c>
      <c r="V58" s="7">
        <v>2</v>
      </c>
      <c r="W58" s="7">
        <v>0</v>
      </c>
      <c r="X58" s="7">
        <v>0</v>
      </c>
      <c r="Y58" s="7">
        <v>1</v>
      </c>
      <c r="Z58" s="7">
        <v>0</v>
      </c>
      <c r="AA58" s="7">
        <v>2</v>
      </c>
      <c r="AB58" s="6" t="s">
        <v>83</v>
      </c>
      <c r="AC58" s="3" t="s">
        <v>35</v>
      </c>
      <c r="AD58" s="6">
        <v>340</v>
      </c>
      <c r="AE58" s="6">
        <v>340</v>
      </c>
      <c r="AF58" s="57" t="s">
        <v>117</v>
      </c>
      <c r="AG58" s="57" t="s">
        <v>117</v>
      </c>
      <c r="AH58" s="57" t="s">
        <v>117</v>
      </c>
      <c r="AI58" s="57" t="s">
        <v>117</v>
      </c>
      <c r="AJ58" s="57" t="str">
        <f t="shared" ref="AJ58:AJ59" si="5">AI58</f>
        <v>х</v>
      </c>
      <c r="AK58" s="6">
        <v>2014</v>
      </c>
      <c r="AL58" s="16"/>
    </row>
    <row r="59" spans="1:38" s="15" customFormat="1" ht="24.75" customHeight="1">
      <c r="A59" s="44"/>
      <c r="B59" s="44"/>
      <c r="C59" s="44"/>
      <c r="D59" s="45"/>
      <c r="E59" s="45"/>
      <c r="F59" s="45"/>
      <c r="G59" s="45"/>
      <c r="H59" s="45"/>
      <c r="I59" s="44"/>
      <c r="J59" s="44"/>
      <c r="K59" s="44"/>
      <c r="L59" s="44"/>
      <c r="M59" s="44"/>
      <c r="N59" s="44"/>
      <c r="O59" s="44"/>
      <c r="P59" s="44"/>
      <c r="Q59" s="74"/>
      <c r="R59" s="1">
        <v>0</v>
      </c>
      <c r="S59" s="1">
        <v>2</v>
      </c>
      <c r="T59" s="7">
        <v>1</v>
      </c>
      <c r="U59" s="7">
        <v>0</v>
      </c>
      <c r="V59" s="7">
        <v>2</v>
      </c>
      <c r="W59" s="7">
        <v>0</v>
      </c>
      <c r="X59" s="7">
        <v>0</v>
      </c>
      <c r="Y59" s="7">
        <v>1</v>
      </c>
      <c r="Z59" s="7">
        <v>0</v>
      </c>
      <c r="AA59" s="7">
        <v>3</v>
      </c>
      <c r="AB59" s="6" t="s">
        <v>84</v>
      </c>
      <c r="AC59" s="3" t="s">
        <v>30</v>
      </c>
      <c r="AD59" s="6">
        <v>9</v>
      </c>
      <c r="AE59" s="6">
        <v>10</v>
      </c>
      <c r="AF59" s="57" t="s">
        <v>117</v>
      </c>
      <c r="AG59" s="57" t="s">
        <v>117</v>
      </c>
      <c r="AH59" s="57" t="s">
        <v>117</v>
      </c>
      <c r="AI59" s="57" t="s">
        <v>117</v>
      </c>
      <c r="AJ59" s="57" t="str">
        <f t="shared" si="5"/>
        <v>х</v>
      </c>
      <c r="AK59" s="6">
        <v>2015</v>
      </c>
      <c r="AL59" s="16"/>
    </row>
    <row r="60" spans="1:38" s="15" customFormat="1" ht="24.75" customHeight="1">
      <c r="A60" s="44"/>
      <c r="B60" s="44"/>
      <c r="C60" s="44"/>
      <c r="D60" s="45"/>
      <c r="E60" s="45"/>
      <c r="F60" s="45"/>
      <c r="G60" s="45"/>
      <c r="H60" s="45"/>
      <c r="I60" s="44"/>
      <c r="J60" s="44"/>
      <c r="K60" s="44"/>
      <c r="L60" s="44"/>
      <c r="M60" s="44"/>
      <c r="N60" s="44"/>
      <c r="O60" s="44"/>
      <c r="P60" s="44"/>
      <c r="Q60" s="74"/>
      <c r="R60" s="56">
        <v>0</v>
      </c>
      <c r="S60" s="56">
        <v>2</v>
      </c>
      <c r="T60" s="7">
        <v>1</v>
      </c>
      <c r="U60" s="7">
        <v>0</v>
      </c>
      <c r="V60" s="7">
        <v>2</v>
      </c>
      <c r="W60" s="7">
        <v>0</v>
      </c>
      <c r="X60" s="7">
        <v>0</v>
      </c>
      <c r="Y60" s="7">
        <v>1</v>
      </c>
      <c r="Z60" s="7">
        <v>0</v>
      </c>
      <c r="AA60" s="7">
        <v>4</v>
      </c>
      <c r="AB60" s="6" t="s">
        <v>118</v>
      </c>
      <c r="AC60" s="3" t="s">
        <v>30</v>
      </c>
      <c r="AD60" s="6">
        <v>0</v>
      </c>
      <c r="AE60" s="6">
        <v>0</v>
      </c>
      <c r="AF60" s="6">
        <v>105</v>
      </c>
      <c r="AG60" s="6">
        <v>105</v>
      </c>
      <c r="AH60" s="6">
        <v>105</v>
      </c>
      <c r="AI60" s="6">
        <v>105</v>
      </c>
      <c r="AJ60" s="6">
        <v>105</v>
      </c>
      <c r="AK60" s="6">
        <v>2016</v>
      </c>
      <c r="AL60" s="16"/>
    </row>
    <row r="61" spans="1:38" s="15" customFormat="1" ht="24.75" customHeight="1">
      <c r="A61" s="44"/>
      <c r="B61" s="44"/>
      <c r="C61" s="44"/>
      <c r="D61" s="45"/>
      <c r="E61" s="45"/>
      <c r="F61" s="45"/>
      <c r="G61" s="45"/>
      <c r="H61" s="45"/>
      <c r="I61" s="44"/>
      <c r="J61" s="44"/>
      <c r="K61" s="44"/>
      <c r="L61" s="44"/>
      <c r="M61" s="44"/>
      <c r="N61" s="44"/>
      <c r="O61" s="44"/>
      <c r="P61" s="44"/>
      <c r="Q61" s="74"/>
      <c r="R61" s="56">
        <v>0</v>
      </c>
      <c r="S61" s="56">
        <v>2</v>
      </c>
      <c r="T61" s="7">
        <v>1</v>
      </c>
      <c r="U61" s="7">
        <v>0</v>
      </c>
      <c r="V61" s="7">
        <v>2</v>
      </c>
      <c r="W61" s="7">
        <v>0</v>
      </c>
      <c r="X61" s="7">
        <v>0</v>
      </c>
      <c r="Y61" s="7">
        <v>1</v>
      </c>
      <c r="Z61" s="7">
        <v>0</v>
      </c>
      <c r="AA61" s="7">
        <v>5</v>
      </c>
      <c r="AB61" s="6" t="s">
        <v>119</v>
      </c>
      <c r="AC61" s="3" t="s">
        <v>30</v>
      </c>
      <c r="AD61" s="6">
        <v>0</v>
      </c>
      <c r="AE61" s="6">
        <v>0</v>
      </c>
      <c r="AF61" s="6">
        <v>26</v>
      </c>
      <c r="AG61" s="6">
        <v>26</v>
      </c>
      <c r="AH61" s="6">
        <v>26</v>
      </c>
      <c r="AI61" s="6">
        <v>26</v>
      </c>
      <c r="AJ61" s="6">
        <v>26</v>
      </c>
      <c r="AK61" s="6">
        <v>2016</v>
      </c>
      <c r="AL61" s="16"/>
    </row>
    <row r="62" spans="1:38" s="15" customFormat="1" ht="36">
      <c r="A62" s="44">
        <v>0</v>
      </c>
      <c r="B62" s="44">
        <v>0</v>
      </c>
      <c r="C62" s="44">
        <v>1</v>
      </c>
      <c r="D62" s="45">
        <v>0</v>
      </c>
      <c r="E62" s="45">
        <v>8</v>
      </c>
      <c r="F62" s="45">
        <v>0</v>
      </c>
      <c r="G62" s="45">
        <v>1</v>
      </c>
      <c r="H62" s="45">
        <v>0</v>
      </c>
      <c r="I62" s="44">
        <v>2</v>
      </c>
      <c r="J62" s="44">
        <v>1</v>
      </c>
      <c r="K62" s="44">
        <v>0</v>
      </c>
      <c r="L62" s="44">
        <v>2</v>
      </c>
      <c r="M62" s="44">
        <v>2</v>
      </c>
      <c r="N62" s="44">
        <v>0</v>
      </c>
      <c r="O62" s="44">
        <v>0</v>
      </c>
      <c r="P62" s="44">
        <v>7</v>
      </c>
      <c r="Q62" s="74" t="s">
        <v>43</v>
      </c>
      <c r="R62" s="1">
        <v>0</v>
      </c>
      <c r="S62" s="1">
        <v>2</v>
      </c>
      <c r="T62" s="1">
        <v>1</v>
      </c>
      <c r="U62" s="1">
        <v>0</v>
      </c>
      <c r="V62" s="1">
        <v>2</v>
      </c>
      <c r="W62" s="1">
        <v>0</v>
      </c>
      <c r="X62" s="1">
        <v>0</v>
      </c>
      <c r="Y62" s="1">
        <v>2</v>
      </c>
      <c r="Z62" s="1">
        <v>0</v>
      </c>
      <c r="AA62" s="1">
        <v>0</v>
      </c>
      <c r="AB62" s="12" t="s">
        <v>85</v>
      </c>
      <c r="AC62" s="3" t="s">
        <v>3</v>
      </c>
      <c r="AD62" s="11">
        <v>0</v>
      </c>
      <c r="AE62" s="11">
        <v>538.20000000000005</v>
      </c>
      <c r="AF62" s="11">
        <v>568.9</v>
      </c>
      <c r="AG62" s="11">
        <v>0</v>
      </c>
      <c r="AH62" s="11">
        <v>0</v>
      </c>
      <c r="AI62" s="11">
        <v>0</v>
      </c>
      <c r="AJ62" s="11">
        <f>SUM(AD62:AI62)</f>
        <v>1107.0999999999999</v>
      </c>
      <c r="AK62" s="6">
        <v>2016</v>
      </c>
      <c r="AL62" s="16"/>
    </row>
    <row r="63" spans="1:38" s="15" customFormat="1">
      <c r="A63" s="44"/>
      <c r="B63" s="44"/>
      <c r="C63" s="44"/>
      <c r="D63" s="45"/>
      <c r="E63" s="45"/>
      <c r="F63" s="45"/>
      <c r="G63" s="45"/>
      <c r="H63" s="45"/>
      <c r="I63" s="44"/>
      <c r="J63" s="44"/>
      <c r="K63" s="44"/>
      <c r="L63" s="44"/>
      <c r="M63" s="44"/>
      <c r="N63" s="44"/>
      <c r="O63" s="44"/>
      <c r="P63" s="44"/>
      <c r="Q63" s="74"/>
      <c r="R63" s="1">
        <v>0</v>
      </c>
      <c r="S63" s="1">
        <v>2</v>
      </c>
      <c r="T63" s="1">
        <v>1</v>
      </c>
      <c r="U63" s="1">
        <v>0</v>
      </c>
      <c r="V63" s="1">
        <v>2</v>
      </c>
      <c r="W63" s="1">
        <v>0</v>
      </c>
      <c r="X63" s="1">
        <v>0</v>
      </c>
      <c r="Y63" s="1">
        <v>2</v>
      </c>
      <c r="Z63" s="1">
        <v>0</v>
      </c>
      <c r="AA63" s="1">
        <v>1</v>
      </c>
      <c r="AB63" s="6" t="s">
        <v>86</v>
      </c>
      <c r="AC63" s="3" t="s">
        <v>33</v>
      </c>
      <c r="AD63" s="6">
        <v>0</v>
      </c>
      <c r="AE63" s="6">
        <v>1</v>
      </c>
      <c r="AF63" s="6">
        <v>1</v>
      </c>
      <c r="AG63" s="6">
        <v>0</v>
      </c>
      <c r="AH63" s="6">
        <v>0</v>
      </c>
      <c r="AI63" s="6">
        <v>0</v>
      </c>
      <c r="AJ63" s="6">
        <v>0</v>
      </c>
      <c r="AK63" s="6">
        <v>2016</v>
      </c>
      <c r="AL63" s="16"/>
    </row>
    <row r="64" spans="1:38" s="15" customFormat="1" ht="24">
      <c r="A64" s="44"/>
      <c r="B64" s="44"/>
      <c r="C64" s="44"/>
      <c r="D64" s="45"/>
      <c r="E64" s="45"/>
      <c r="F64" s="45"/>
      <c r="G64" s="45"/>
      <c r="H64" s="45"/>
      <c r="I64" s="44"/>
      <c r="J64" s="44"/>
      <c r="K64" s="44"/>
      <c r="L64" s="44"/>
      <c r="M64" s="44"/>
      <c r="N64" s="44"/>
      <c r="O64" s="44"/>
      <c r="P64" s="44"/>
      <c r="Q64" s="74"/>
      <c r="R64" s="1">
        <v>0</v>
      </c>
      <c r="S64" s="1">
        <v>2</v>
      </c>
      <c r="T64" s="1">
        <v>1</v>
      </c>
      <c r="U64" s="1">
        <v>0</v>
      </c>
      <c r="V64" s="1">
        <v>2</v>
      </c>
      <c r="W64" s="1">
        <v>0</v>
      </c>
      <c r="X64" s="1">
        <v>0</v>
      </c>
      <c r="Y64" s="1">
        <v>3</v>
      </c>
      <c r="Z64" s="1">
        <v>0</v>
      </c>
      <c r="AA64" s="1">
        <v>0</v>
      </c>
      <c r="AB64" s="12" t="s">
        <v>87</v>
      </c>
      <c r="AC64" s="3" t="s">
        <v>3</v>
      </c>
      <c r="AD64" s="6">
        <v>95.3</v>
      </c>
      <c r="AE64" s="6">
        <v>0</v>
      </c>
      <c r="AF64" s="6">
        <v>0</v>
      </c>
      <c r="AG64" s="6">
        <v>0</v>
      </c>
      <c r="AH64" s="6">
        <v>0</v>
      </c>
      <c r="AI64" s="6">
        <v>0</v>
      </c>
      <c r="AJ64" s="6">
        <f>SUM(AD64:AI64)</f>
        <v>95.3</v>
      </c>
      <c r="AK64" s="6">
        <v>2014</v>
      </c>
      <c r="AL64" s="16"/>
    </row>
    <row r="65" spans="1:69" s="15" customFormat="1">
      <c r="A65" s="44"/>
      <c r="B65" s="44"/>
      <c r="C65" s="44"/>
      <c r="D65" s="45"/>
      <c r="E65" s="45"/>
      <c r="F65" s="45"/>
      <c r="G65" s="45"/>
      <c r="H65" s="45"/>
      <c r="I65" s="44"/>
      <c r="J65" s="44"/>
      <c r="K65" s="44"/>
      <c r="L65" s="44"/>
      <c r="M65" s="44"/>
      <c r="N65" s="44"/>
      <c r="O65" s="44"/>
      <c r="P65" s="44"/>
      <c r="Q65" s="74"/>
      <c r="R65" s="1">
        <v>0</v>
      </c>
      <c r="S65" s="1">
        <v>2</v>
      </c>
      <c r="T65" s="1">
        <v>1</v>
      </c>
      <c r="U65" s="1">
        <v>0</v>
      </c>
      <c r="V65" s="1">
        <v>2</v>
      </c>
      <c r="W65" s="1">
        <v>0</v>
      </c>
      <c r="X65" s="1">
        <v>0</v>
      </c>
      <c r="Y65" s="1">
        <v>3</v>
      </c>
      <c r="Z65" s="1">
        <v>0</v>
      </c>
      <c r="AA65" s="1">
        <v>1</v>
      </c>
      <c r="AB65" s="6" t="s">
        <v>88</v>
      </c>
      <c r="AC65" s="3" t="s">
        <v>33</v>
      </c>
      <c r="AD65" s="6">
        <v>1</v>
      </c>
      <c r="AE65" s="6">
        <v>0</v>
      </c>
      <c r="AF65" s="6">
        <v>0</v>
      </c>
      <c r="AG65" s="6">
        <v>0</v>
      </c>
      <c r="AH65" s="6">
        <v>0</v>
      </c>
      <c r="AI65" s="6">
        <v>0</v>
      </c>
      <c r="AJ65" s="6">
        <v>1</v>
      </c>
      <c r="AK65" s="6">
        <v>2014</v>
      </c>
      <c r="AL65" s="16"/>
    </row>
    <row r="66" spans="1:69" s="15" customFormat="1" ht="48">
      <c r="A66" s="44"/>
      <c r="B66" s="44"/>
      <c r="C66" s="44"/>
      <c r="D66" s="45"/>
      <c r="E66" s="45"/>
      <c r="F66" s="45"/>
      <c r="G66" s="45"/>
      <c r="H66" s="45"/>
      <c r="I66" s="44"/>
      <c r="J66" s="44"/>
      <c r="K66" s="44"/>
      <c r="L66" s="44"/>
      <c r="M66" s="44"/>
      <c r="N66" s="44"/>
      <c r="O66" s="44"/>
      <c r="P66" s="44"/>
      <c r="Q66" s="74"/>
      <c r="R66" s="1">
        <v>0</v>
      </c>
      <c r="S66" s="1">
        <v>2</v>
      </c>
      <c r="T66" s="1">
        <v>1</v>
      </c>
      <c r="U66" s="1">
        <v>0</v>
      </c>
      <c r="V66" s="1">
        <v>2</v>
      </c>
      <c r="W66" s="1">
        <v>0</v>
      </c>
      <c r="X66" s="1">
        <v>0</v>
      </c>
      <c r="Y66" s="1">
        <v>4</v>
      </c>
      <c r="Z66" s="1">
        <v>0</v>
      </c>
      <c r="AA66" s="1">
        <v>0</v>
      </c>
      <c r="AB66" s="12" t="s">
        <v>89</v>
      </c>
      <c r="AC66" s="3" t="s">
        <v>3</v>
      </c>
      <c r="AD66" s="6">
        <v>254.5</v>
      </c>
      <c r="AE66" s="11">
        <v>0</v>
      </c>
      <c r="AF66" s="11">
        <v>0</v>
      </c>
      <c r="AG66" s="11">
        <v>0</v>
      </c>
      <c r="AH66" s="11">
        <v>0</v>
      </c>
      <c r="AI66" s="11">
        <v>0</v>
      </c>
      <c r="AJ66" s="6">
        <f>SUM(AD66:AI66)</f>
        <v>254.5</v>
      </c>
      <c r="AK66" s="6">
        <v>2014</v>
      </c>
      <c r="AL66" s="16"/>
    </row>
    <row r="67" spans="1:69" s="15" customFormat="1">
      <c r="A67" s="44"/>
      <c r="B67" s="44"/>
      <c r="C67" s="44"/>
      <c r="D67" s="45"/>
      <c r="E67" s="45"/>
      <c r="F67" s="45"/>
      <c r="G67" s="45"/>
      <c r="H67" s="45"/>
      <c r="I67" s="44"/>
      <c r="J67" s="44"/>
      <c r="K67" s="44"/>
      <c r="L67" s="44"/>
      <c r="M67" s="44"/>
      <c r="N67" s="44"/>
      <c r="O67" s="44"/>
      <c r="P67" s="44"/>
      <c r="Q67" s="74"/>
      <c r="R67" s="1">
        <v>0</v>
      </c>
      <c r="S67" s="1">
        <v>2</v>
      </c>
      <c r="T67" s="1">
        <v>1</v>
      </c>
      <c r="U67" s="1">
        <v>0</v>
      </c>
      <c r="V67" s="1">
        <v>2</v>
      </c>
      <c r="W67" s="1">
        <v>0</v>
      </c>
      <c r="X67" s="1">
        <v>0</v>
      </c>
      <c r="Y67" s="1">
        <v>4</v>
      </c>
      <c r="Z67" s="1">
        <v>0</v>
      </c>
      <c r="AA67" s="1">
        <v>1</v>
      </c>
      <c r="AB67" s="6" t="s">
        <v>90</v>
      </c>
      <c r="AC67" s="3" t="s">
        <v>33</v>
      </c>
      <c r="AD67" s="6">
        <v>1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1</v>
      </c>
      <c r="AK67" s="6">
        <v>2014</v>
      </c>
      <c r="AL67" s="16"/>
    </row>
    <row r="68" spans="1:69" s="15" customFormat="1">
      <c r="A68" s="44"/>
      <c r="B68" s="44"/>
      <c r="C68" s="44"/>
      <c r="D68" s="45"/>
      <c r="E68" s="45"/>
      <c r="F68" s="45"/>
      <c r="G68" s="45"/>
      <c r="H68" s="45"/>
      <c r="I68" s="44"/>
      <c r="J68" s="44"/>
      <c r="K68" s="44"/>
      <c r="L68" s="44"/>
      <c r="M68" s="44"/>
      <c r="N68" s="44"/>
      <c r="O68" s="44"/>
      <c r="P68" s="44"/>
      <c r="Q68" s="74"/>
      <c r="R68" s="1">
        <v>0</v>
      </c>
      <c r="S68" s="1">
        <v>2</v>
      </c>
      <c r="T68" s="7">
        <v>1</v>
      </c>
      <c r="U68" s="7">
        <v>0</v>
      </c>
      <c r="V68" s="7">
        <v>3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6" t="s">
        <v>91</v>
      </c>
      <c r="AC68" s="3" t="s">
        <v>3</v>
      </c>
      <c r="AD68" s="5">
        <f>AD73+AD81+AD83</f>
        <v>15302.6</v>
      </c>
      <c r="AE68" s="5">
        <f t="shared" ref="AE68:AI68" si="6">AE73+AE81+AE83</f>
        <v>15558.2</v>
      </c>
      <c r="AF68" s="5">
        <f t="shared" si="6"/>
        <v>16775.8</v>
      </c>
      <c r="AG68" s="5">
        <f t="shared" si="6"/>
        <v>15476.4</v>
      </c>
      <c r="AH68" s="5">
        <f t="shared" si="6"/>
        <v>16018.1</v>
      </c>
      <c r="AI68" s="5">
        <f t="shared" si="6"/>
        <v>16562.7</v>
      </c>
      <c r="AJ68" s="5" t="s">
        <v>134</v>
      </c>
      <c r="AK68" s="6">
        <v>2019</v>
      </c>
      <c r="AL68" s="16"/>
    </row>
    <row r="69" spans="1:69" s="15" customFormat="1" ht="24">
      <c r="A69" s="44"/>
      <c r="B69" s="44"/>
      <c r="C69" s="44"/>
      <c r="D69" s="45"/>
      <c r="E69" s="45"/>
      <c r="F69" s="45"/>
      <c r="G69" s="45"/>
      <c r="H69" s="45"/>
      <c r="I69" s="44"/>
      <c r="J69" s="44"/>
      <c r="K69" s="44"/>
      <c r="L69" s="44"/>
      <c r="M69" s="44"/>
      <c r="N69" s="44"/>
      <c r="O69" s="44"/>
      <c r="P69" s="44"/>
      <c r="Q69" s="74"/>
      <c r="R69" s="1">
        <v>0</v>
      </c>
      <c r="S69" s="1">
        <v>2</v>
      </c>
      <c r="T69" s="7">
        <v>1</v>
      </c>
      <c r="U69" s="7">
        <v>0</v>
      </c>
      <c r="V69" s="7">
        <v>3</v>
      </c>
      <c r="W69" s="7">
        <v>0</v>
      </c>
      <c r="X69" s="7">
        <v>0</v>
      </c>
      <c r="Y69" s="7">
        <v>0</v>
      </c>
      <c r="Z69" s="7">
        <v>0</v>
      </c>
      <c r="AA69" s="7">
        <v>1</v>
      </c>
      <c r="AB69" s="6" t="s">
        <v>92</v>
      </c>
      <c r="AC69" s="3" t="s">
        <v>29</v>
      </c>
      <c r="AD69" s="13">
        <v>12.4</v>
      </c>
      <c r="AE69" s="13">
        <v>12.4</v>
      </c>
      <c r="AF69" s="13">
        <v>12.4</v>
      </c>
      <c r="AG69" s="13">
        <v>12.6</v>
      </c>
      <c r="AH69" s="13">
        <v>12.7</v>
      </c>
      <c r="AI69" s="13">
        <v>12.8</v>
      </c>
      <c r="AJ69" s="13">
        <v>12.8</v>
      </c>
      <c r="AK69" s="13">
        <v>2019</v>
      </c>
      <c r="AL69" s="16"/>
    </row>
    <row r="70" spans="1:69" s="15" customFormat="1">
      <c r="A70" s="44"/>
      <c r="B70" s="44"/>
      <c r="C70" s="44"/>
      <c r="D70" s="45"/>
      <c r="E70" s="45"/>
      <c r="F70" s="45"/>
      <c r="G70" s="45"/>
      <c r="H70" s="45"/>
      <c r="I70" s="44"/>
      <c r="J70" s="44"/>
      <c r="K70" s="44"/>
      <c r="L70" s="44"/>
      <c r="M70" s="44"/>
      <c r="N70" s="44"/>
      <c r="O70" s="44"/>
      <c r="P70" s="44"/>
      <c r="Q70" s="74"/>
      <c r="R70" s="1">
        <v>0</v>
      </c>
      <c r="S70" s="1">
        <v>2</v>
      </c>
      <c r="T70" s="7">
        <v>1</v>
      </c>
      <c r="U70" s="7">
        <v>0</v>
      </c>
      <c r="V70" s="7">
        <v>3</v>
      </c>
      <c r="W70" s="7">
        <v>0</v>
      </c>
      <c r="X70" s="7">
        <v>0</v>
      </c>
      <c r="Y70" s="7">
        <v>0</v>
      </c>
      <c r="Z70" s="7">
        <v>0</v>
      </c>
      <c r="AA70" s="7">
        <v>2</v>
      </c>
      <c r="AB70" s="6" t="s">
        <v>93</v>
      </c>
      <c r="AC70" s="3" t="s">
        <v>29</v>
      </c>
      <c r="AD70" s="13">
        <v>9</v>
      </c>
      <c r="AE70" s="13">
        <v>10</v>
      </c>
      <c r="AF70" s="13">
        <v>10</v>
      </c>
      <c r="AG70" s="13">
        <v>10</v>
      </c>
      <c r="AH70" s="13">
        <v>10</v>
      </c>
      <c r="AI70" s="13">
        <v>10</v>
      </c>
      <c r="AJ70" s="13">
        <v>10</v>
      </c>
      <c r="AK70" s="13">
        <v>2015</v>
      </c>
      <c r="AL70" s="16"/>
    </row>
    <row r="71" spans="1:69" s="15" customFormat="1" ht="24">
      <c r="A71" s="44"/>
      <c r="B71" s="44"/>
      <c r="C71" s="44"/>
      <c r="D71" s="45"/>
      <c r="E71" s="45"/>
      <c r="F71" s="45"/>
      <c r="G71" s="45"/>
      <c r="H71" s="45"/>
      <c r="I71" s="44"/>
      <c r="J71" s="44"/>
      <c r="K71" s="44"/>
      <c r="L71" s="44"/>
      <c r="M71" s="44"/>
      <c r="N71" s="44"/>
      <c r="O71" s="44"/>
      <c r="P71" s="44"/>
      <c r="Q71" s="74"/>
      <c r="R71" s="1">
        <v>0</v>
      </c>
      <c r="S71" s="1">
        <v>2</v>
      </c>
      <c r="T71" s="7">
        <v>1</v>
      </c>
      <c r="U71" s="7">
        <v>0</v>
      </c>
      <c r="V71" s="7">
        <v>3</v>
      </c>
      <c r="W71" s="7">
        <v>0</v>
      </c>
      <c r="X71" s="7">
        <v>0</v>
      </c>
      <c r="Y71" s="7">
        <v>0</v>
      </c>
      <c r="Z71" s="7">
        <v>0</v>
      </c>
      <c r="AA71" s="7">
        <v>3</v>
      </c>
      <c r="AB71" s="6" t="s">
        <v>94</v>
      </c>
      <c r="AC71" s="3" t="s">
        <v>30</v>
      </c>
      <c r="AD71" s="13">
        <v>55</v>
      </c>
      <c r="AE71" s="13">
        <v>60</v>
      </c>
      <c r="AF71" s="13">
        <v>60</v>
      </c>
      <c r="AG71" s="13">
        <v>60</v>
      </c>
      <c r="AH71" s="13">
        <v>60</v>
      </c>
      <c r="AI71" s="13">
        <v>60</v>
      </c>
      <c r="AJ71" s="13">
        <v>60</v>
      </c>
      <c r="AK71" s="13">
        <v>2015</v>
      </c>
      <c r="AL71" s="16"/>
    </row>
    <row r="72" spans="1:69" s="15" customFormat="1" ht="24">
      <c r="A72" s="44"/>
      <c r="B72" s="44"/>
      <c r="C72" s="44"/>
      <c r="D72" s="45"/>
      <c r="E72" s="45"/>
      <c r="F72" s="45"/>
      <c r="G72" s="45"/>
      <c r="H72" s="45"/>
      <c r="I72" s="44"/>
      <c r="J72" s="44"/>
      <c r="K72" s="44"/>
      <c r="L72" s="44"/>
      <c r="M72" s="44"/>
      <c r="N72" s="44"/>
      <c r="O72" s="44"/>
      <c r="P72" s="44"/>
      <c r="Q72" s="74"/>
      <c r="R72" s="1">
        <v>0</v>
      </c>
      <c r="S72" s="1">
        <v>2</v>
      </c>
      <c r="T72" s="7">
        <v>1</v>
      </c>
      <c r="U72" s="7">
        <v>0</v>
      </c>
      <c r="V72" s="7">
        <v>3</v>
      </c>
      <c r="W72" s="7">
        <v>0</v>
      </c>
      <c r="X72" s="7">
        <v>0</v>
      </c>
      <c r="Y72" s="7">
        <v>0</v>
      </c>
      <c r="Z72" s="7">
        <v>0</v>
      </c>
      <c r="AA72" s="7">
        <v>4</v>
      </c>
      <c r="AB72" s="6" t="s">
        <v>95</v>
      </c>
      <c r="AC72" s="3" t="s">
        <v>34</v>
      </c>
      <c r="AD72" s="6">
        <v>2</v>
      </c>
      <c r="AE72" s="6">
        <v>2</v>
      </c>
      <c r="AF72" s="6">
        <v>2</v>
      </c>
      <c r="AG72" s="6">
        <v>2</v>
      </c>
      <c r="AH72" s="6">
        <v>2</v>
      </c>
      <c r="AI72" s="6">
        <v>2</v>
      </c>
      <c r="AJ72" s="6">
        <v>2</v>
      </c>
      <c r="AK72" s="6">
        <v>2019</v>
      </c>
      <c r="AL72" s="16"/>
    </row>
    <row r="73" spans="1:69" s="15" customFormat="1" ht="36">
      <c r="A73" s="55">
        <v>0</v>
      </c>
      <c r="B73" s="55">
        <v>0</v>
      </c>
      <c r="C73" s="55">
        <v>1</v>
      </c>
      <c r="D73" s="55">
        <v>0</v>
      </c>
      <c r="E73" s="55">
        <v>7</v>
      </c>
      <c r="F73" s="55">
        <v>0</v>
      </c>
      <c r="G73" s="55">
        <v>2</v>
      </c>
      <c r="H73" s="55">
        <v>0</v>
      </c>
      <c r="I73" s="55">
        <v>2</v>
      </c>
      <c r="J73" s="55">
        <v>1</v>
      </c>
      <c r="K73" s="55">
        <v>0</v>
      </c>
      <c r="L73" s="55">
        <v>3</v>
      </c>
      <c r="M73" s="55">
        <v>2</v>
      </c>
      <c r="N73" s="55">
        <v>0</v>
      </c>
      <c r="O73" s="55">
        <v>0</v>
      </c>
      <c r="P73" s="55">
        <v>2</v>
      </c>
      <c r="Q73" s="70" t="s">
        <v>42</v>
      </c>
      <c r="R73" s="1">
        <v>0</v>
      </c>
      <c r="S73" s="1">
        <v>2</v>
      </c>
      <c r="T73" s="7">
        <v>1</v>
      </c>
      <c r="U73" s="7">
        <v>0</v>
      </c>
      <c r="V73" s="7">
        <v>3</v>
      </c>
      <c r="W73" s="7">
        <v>0</v>
      </c>
      <c r="X73" s="7">
        <v>0</v>
      </c>
      <c r="Y73" s="7">
        <v>1</v>
      </c>
      <c r="Z73" s="7">
        <v>0</v>
      </c>
      <c r="AA73" s="7">
        <v>0</v>
      </c>
      <c r="AB73" s="6" t="s">
        <v>96</v>
      </c>
      <c r="AC73" s="3" t="s">
        <v>3</v>
      </c>
      <c r="AD73" s="13">
        <v>15249.6</v>
      </c>
      <c r="AE73" s="14">
        <f>17389.8+87.8-2187.8-87.8+0.1-73.1</f>
        <v>15129</v>
      </c>
      <c r="AF73" s="14">
        <v>14932</v>
      </c>
      <c r="AG73" s="13">
        <v>15444.3</v>
      </c>
      <c r="AH73" s="13">
        <v>15984.9</v>
      </c>
      <c r="AI73" s="13">
        <v>16528.400000000001</v>
      </c>
      <c r="AJ73" s="14">
        <f>SUM(AD73:AI73)</f>
        <v>93268.199999999983</v>
      </c>
      <c r="AK73" s="13">
        <v>2019</v>
      </c>
      <c r="AL73" s="16"/>
    </row>
    <row r="74" spans="1:69" s="15" customFormat="1" ht="24">
      <c r="A74" s="44"/>
      <c r="B74" s="44"/>
      <c r="C74" s="44"/>
      <c r="D74" s="45"/>
      <c r="E74" s="45"/>
      <c r="F74" s="45"/>
      <c r="G74" s="45"/>
      <c r="H74" s="45"/>
      <c r="I74" s="44"/>
      <c r="J74" s="44"/>
      <c r="K74" s="44"/>
      <c r="L74" s="44"/>
      <c r="M74" s="44"/>
      <c r="N74" s="44"/>
      <c r="O74" s="44"/>
      <c r="P74" s="44"/>
      <c r="Q74" s="74"/>
      <c r="R74" s="1">
        <v>0</v>
      </c>
      <c r="S74" s="1">
        <v>2</v>
      </c>
      <c r="T74" s="7">
        <v>1</v>
      </c>
      <c r="U74" s="7">
        <v>0</v>
      </c>
      <c r="V74" s="7">
        <v>3</v>
      </c>
      <c r="W74" s="7">
        <v>0</v>
      </c>
      <c r="X74" s="7">
        <v>0</v>
      </c>
      <c r="Y74" s="7">
        <v>1</v>
      </c>
      <c r="Z74" s="7">
        <v>0</v>
      </c>
      <c r="AA74" s="7">
        <v>1</v>
      </c>
      <c r="AB74" s="6" t="s">
        <v>122</v>
      </c>
      <c r="AC74" s="3" t="s">
        <v>34</v>
      </c>
      <c r="AD74" s="13">
        <v>43</v>
      </c>
      <c r="AE74" s="13">
        <v>598</v>
      </c>
      <c r="AF74" s="59" t="s">
        <v>117</v>
      </c>
      <c r="AG74" s="59" t="s">
        <v>117</v>
      </c>
      <c r="AH74" s="59" t="s">
        <v>117</v>
      </c>
      <c r="AI74" s="59" t="s">
        <v>117</v>
      </c>
      <c r="AJ74" s="13">
        <v>598</v>
      </c>
      <c r="AK74" s="13">
        <v>2015</v>
      </c>
      <c r="AL74" s="26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</row>
    <row r="75" spans="1:69" s="15" customFormat="1" ht="36">
      <c r="A75" s="44"/>
      <c r="B75" s="44"/>
      <c r="C75" s="44"/>
      <c r="D75" s="45"/>
      <c r="E75" s="45"/>
      <c r="F75" s="45"/>
      <c r="G75" s="45"/>
      <c r="H75" s="45"/>
      <c r="I75" s="44"/>
      <c r="J75" s="44"/>
      <c r="K75" s="44"/>
      <c r="L75" s="44"/>
      <c r="M75" s="44"/>
      <c r="N75" s="44"/>
      <c r="O75" s="44"/>
      <c r="P75" s="44"/>
      <c r="Q75" s="74"/>
      <c r="R75" s="56">
        <v>0</v>
      </c>
      <c r="S75" s="56">
        <v>2</v>
      </c>
      <c r="T75" s="7">
        <v>1</v>
      </c>
      <c r="U75" s="7">
        <v>0</v>
      </c>
      <c r="V75" s="7">
        <v>3</v>
      </c>
      <c r="W75" s="7">
        <v>0</v>
      </c>
      <c r="X75" s="7">
        <v>0</v>
      </c>
      <c r="Y75" s="7">
        <v>1</v>
      </c>
      <c r="Z75" s="7">
        <v>0</v>
      </c>
      <c r="AA75" s="7">
        <v>2</v>
      </c>
      <c r="AB75" s="6" t="s">
        <v>121</v>
      </c>
      <c r="AC75" s="3" t="s">
        <v>120</v>
      </c>
      <c r="AD75" s="13">
        <v>0</v>
      </c>
      <c r="AE75" s="13">
        <v>0</v>
      </c>
      <c r="AF75" s="13">
        <v>29070</v>
      </c>
      <c r="AG75" s="13">
        <v>28249</v>
      </c>
      <c r="AH75" s="13">
        <v>27716</v>
      </c>
      <c r="AI75" s="13">
        <v>27183</v>
      </c>
      <c r="AJ75" s="13">
        <v>27183</v>
      </c>
      <c r="AK75" s="13">
        <v>2019</v>
      </c>
      <c r="AL75" s="26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  <c r="BI75" s="21"/>
      <c r="BJ75" s="21"/>
      <c r="BK75" s="21"/>
      <c r="BL75" s="21"/>
      <c r="BM75" s="21"/>
      <c r="BN75" s="21"/>
      <c r="BO75" s="21"/>
      <c r="BP75" s="21"/>
      <c r="BQ75" s="21"/>
    </row>
    <row r="76" spans="1:69" s="15" customFormat="1" ht="24">
      <c r="A76" s="44"/>
      <c r="B76" s="44"/>
      <c r="C76" s="44"/>
      <c r="D76" s="45"/>
      <c r="E76" s="45"/>
      <c r="F76" s="45"/>
      <c r="G76" s="45"/>
      <c r="H76" s="45"/>
      <c r="I76" s="44"/>
      <c r="J76" s="44"/>
      <c r="K76" s="44"/>
      <c r="L76" s="44"/>
      <c r="M76" s="44"/>
      <c r="N76" s="44"/>
      <c r="O76" s="44"/>
      <c r="P76" s="44"/>
      <c r="Q76" s="74"/>
      <c r="R76" s="56">
        <v>0</v>
      </c>
      <c r="S76" s="56">
        <v>2</v>
      </c>
      <c r="T76" s="7">
        <v>1</v>
      </c>
      <c r="U76" s="7">
        <v>0</v>
      </c>
      <c r="V76" s="7">
        <v>3</v>
      </c>
      <c r="W76" s="7">
        <v>0</v>
      </c>
      <c r="X76" s="7">
        <v>0</v>
      </c>
      <c r="Y76" s="7">
        <v>1</v>
      </c>
      <c r="Z76" s="7">
        <v>0</v>
      </c>
      <c r="AA76" s="7">
        <v>3</v>
      </c>
      <c r="AB76" s="6" t="s">
        <v>124</v>
      </c>
      <c r="AC76" s="3" t="s">
        <v>34</v>
      </c>
      <c r="AD76" s="13">
        <v>0</v>
      </c>
      <c r="AE76" s="13">
        <v>0</v>
      </c>
      <c r="AF76" s="13">
        <v>16</v>
      </c>
      <c r="AG76" s="13">
        <v>18</v>
      </c>
      <c r="AH76" s="13">
        <v>21</v>
      </c>
      <c r="AI76" s="13">
        <v>23</v>
      </c>
      <c r="AJ76" s="13">
        <v>23</v>
      </c>
      <c r="AK76" s="13">
        <v>2019</v>
      </c>
      <c r="AL76" s="26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</row>
    <row r="77" spans="1:69" s="15" customFormat="1" ht="24">
      <c r="A77" s="44"/>
      <c r="B77" s="44"/>
      <c r="C77" s="44"/>
      <c r="D77" s="45"/>
      <c r="E77" s="45"/>
      <c r="F77" s="45"/>
      <c r="G77" s="45"/>
      <c r="H77" s="45"/>
      <c r="I77" s="44"/>
      <c r="J77" s="44"/>
      <c r="K77" s="44"/>
      <c r="L77" s="44"/>
      <c r="M77" s="44"/>
      <c r="N77" s="44"/>
      <c r="O77" s="44"/>
      <c r="P77" s="44"/>
      <c r="Q77" s="74"/>
      <c r="R77" s="56">
        <v>0</v>
      </c>
      <c r="S77" s="56">
        <v>2</v>
      </c>
      <c r="T77" s="7">
        <v>1</v>
      </c>
      <c r="U77" s="7">
        <v>0</v>
      </c>
      <c r="V77" s="7">
        <v>3</v>
      </c>
      <c r="W77" s="7">
        <v>0</v>
      </c>
      <c r="X77" s="7">
        <v>0</v>
      </c>
      <c r="Y77" s="7">
        <v>1</v>
      </c>
      <c r="Z77" s="7">
        <v>0</v>
      </c>
      <c r="AA77" s="7">
        <v>4</v>
      </c>
      <c r="AB77" s="6" t="s">
        <v>125</v>
      </c>
      <c r="AC77" s="3" t="s">
        <v>34</v>
      </c>
      <c r="AD77" s="13">
        <v>0</v>
      </c>
      <c r="AE77" s="13">
        <v>0</v>
      </c>
      <c r="AF77" s="13">
        <v>12</v>
      </c>
      <c r="AG77" s="13">
        <v>16</v>
      </c>
      <c r="AH77" s="13">
        <v>18</v>
      </c>
      <c r="AI77" s="13">
        <v>20</v>
      </c>
      <c r="AJ77" s="13">
        <v>20</v>
      </c>
      <c r="AK77" s="13">
        <v>2019</v>
      </c>
      <c r="AL77" s="26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</row>
    <row r="78" spans="1:69" s="15" customFormat="1" ht="24">
      <c r="A78" s="44"/>
      <c r="B78" s="44"/>
      <c r="C78" s="44"/>
      <c r="D78" s="45"/>
      <c r="E78" s="45"/>
      <c r="F78" s="45"/>
      <c r="G78" s="45"/>
      <c r="H78" s="45"/>
      <c r="I78" s="44"/>
      <c r="J78" s="44"/>
      <c r="K78" s="44"/>
      <c r="L78" s="44"/>
      <c r="M78" s="44"/>
      <c r="N78" s="44"/>
      <c r="O78" s="44"/>
      <c r="P78" s="44"/>
      <c r="Q78" s="74"/>
      <c r="R78" s="56">
        <v>0</v>
      </c>
      <c r="S78" s="56">
        <v>2</v>
      </c>
      <c r="T78" s="7">
        <v>1</v>
      </c>
      <c r="U78" s="7">
        <v>0</v>
      </c>
      <c r="V78" s="7">
        <v>3</v>
      </c>
      <c r="W78" s="7">
        <v>0</v>
      </c>
      <c r="X78" s="7">
        <v>0</v>
      </c>
      <c r="Y78" s="7">
        <v>1</v>
      </c>
      <c r="Z78" s="7">
        <v>0</v>
      </c>
      <c r="AA78" s="7">
        <v>5</v>
      </c>
      <c r="AB78" s="6" t="s">
        <v>123</v>
      </c>
      <c r="AC78" s="3" t="s">
        <v>34</v>
      </c>
      <c r="AD78" s="13">
        <v>0</v>
      </c>
      <c r="AE78" s="13">
        <v>0</v>
      </c>
      <c r="AF78" s="13">
        <v>8</v>
      </c>
      <c r="AG78" s="13">
        <v>11</v>
      </c>
      <c r="AH78" s="13">
        <v>13</v>
      </c>
      <c r="AI78" s="13">
        <v>15</v>
      </c>
      <c r="AJ78" s="13">
        <v>15</v>
      </c>
      <c r="AK78" s="13">
        <v>2019</v>
      </c>
      <c r="AL78" s="26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</row>
    <row r="79" spans="1:69" s="15" customFormat="1" ht="36">
      <c r="A79" s="44"/>
      <c r="B79" s="44"/>
      <c r="C79" s="44"/>
      <c r="D79" s="45"/>
      <c r="E79" s="45"/>
      <c r="F79" s="45"/>
      <c r="G79" s="45"/>
      <c r="H79" s="45"/>
      <c r="I79" s="44"/>
      <c r="J79" s="44"/>
      <c r="K79" s="44"/>
      <c r="L79" s="44"/>
      <c r="M79" s="44"/>
      <c r="N79" s="44"/>
      <c r="O79" s="44"/>
      <c r="P79" s="44"/>
      <c r="Q79" s="74"/>
      <c r="R79" s="56">
        <v>0</v>
      </c>
      <c r="S79" s="56">
        <v>2</v>
      </c>
      <c r="T79" s="7">
        <v>1</v>
      </c>
      <c r="U79" s="7">
        <v>0</v>
      </c>
      <c r="V79" s="7">
        <v>3</v>
      </c>
      <c r="W79" s="7">
        <v>0</v>
      </c>
      <c r="X79" s="7">
        <v>0</v>
      </c>
      <c r="Y79" s="7">
        <v>1</v>
      </c>
      <c r="Z79" s="7">
        <v>0</v>
      </c>
      <c r="AA79" s="7">
        <v>6</v>
      </c>
      <c r="AB79" s="6" t="s">
        <v>126</v>
      </c>
      <c r="AC79" s="3" t="s">
        <v>34</v>
      </c>
      <c r="AD79" s="13">
        <v>0</v>
      </c>
      <c r="AE79" s="13">
        <v>0</v>
      </c>
      <c r="AF79" s="13">
        <v>4</v>
      </c>
      <c r="AG79" s="13">
        <v>7</v>
      </c>
      <c r="AH79" s="13">
        <v>9</v>
      </c>
      <c r="AI79" s="13">
        <v>11</v>
      </c>
      <c r="AJ79" s="13">
        <v>11</v>
      </c>
      <c r="AK79" s="13">
        <v>2019</v>
      </c>
      <c r="AL79" s="26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</row>
    <row r="80" spans="1:69" s="15" customFormat="1" ht="24">
      <c r="A80" s="44"/>
      <c r="B80" s="44"/>
      <c r="C80" s="44"/>
      <c r="D80" s="45"/>
      <c r="E80" s="45"/>
      <c r="F80" s="45"/>
      <c r="G80" s="45"/>
      <c r="H80" s="45"/>
      <c r="I80" s="44"/>
      <c r="J80" s="44"/>
      <c r="K80" s="44"/>
      <c r="L80" s="44"/>
      <c r="M80" s="44"/>
      <c r="N80" s="44"/>
      <c r="O80" s="44"/>
      <c r="P80" s="44"/>
      <c r="Q80" s="74"/>
      <c r="R80" s="56">
        <v>0</v>
      </c>
      <c r="S80" s="56">
        <v>2</v>
      </c>
      <c r="T80" s="7">
        <v>1</v>
      </c>
      <c r="U80" s="7">
        <v>0</v>
      </c>
      <c r="V80" s="7">
        <v>3</v>
      </c>
      <c r="W80" s="7">
        <v>0</v>
      </c>
      <c r="X80" s="7">
        <v>0</v>
      </c>
      <c r="Y80" s="7">
        <v>1</v>
      </c>
      <c r="Z80" s="7">
        <v>0</v>
      </c>
      <c r="AA80" s="7">
        <v>7</v>
      </c>
      <c r="AB80" s="6" t="s">
        <v>127</v>
      </c>
      <c r="AC80" s="3" t="s">
        <v>34</v>
      </c>
      <c r="AD80" s="13">
        <v>0</v>
      </c>
      <c r="AE80" s="13">
        <v>0</v>
      </c>
      <c r="AF80" s="13">
        <v>13</v>
      </c>
      <c r="AG80" s="13">
        <v>16</v>
      </c>
      <c r="AH80" s="13">
        <v>19</v>
      </c>
      <c r="AI80" s="13">
        <v>21</v>
      </c>
      <c r="AJ80" s="13">
        <v>21</v>
      </c>
      <c r="AK80" s="13">
        <v>2019</v>
      </c>
      <c r="AL80" s="26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70" s="15" customFormat="1" ht="36">
      <c r="A81" s="55">
        <v>0</v>
      </c>
      <c r="B81" s="55">
        <v>0</v>
      </c>
      <c r="C81" s="55">
        <v>1</v>
      </c>
      <c r="D81" s="55">
        <v>0</v>
      </c>
      <c r="E81" s="55">
        <v>8</v>
      </c>
      <c r="F81" s="55">
        <v>0</v>
      </c>
      <c r="G81" s="55">
        <v>1</v>
      </c>
      <c r="H81" s="55">
        <v>0</v>
      </c>
      <c r="I81" s="55">
        <v>2</v>
      </c>
      <c r="J81" s="55">
        <v>1</v>
      </c>
      <c r="K81" s="55">
        <v>0</v>
      </c>
      <c r="L81" s="55">
        <v>3</v>
      </c>
      <c r="M81" s="55">
        <v>2</v>
      </c>
      <c r="N81" s="55">
        <v>0</v>
      </c>
      <c r="O81" s="55">
        <v>0</v>
      </c>
      <c r="P81" s="55">
        <v>3</v>
      </c>
      <c r="Q81" s="70" t="s">
        <v>43</v>
      </c>
      <c r="R81" s="1">
        <v>0</v>
      </c>
      <c r="S81" s="1">
        <v>2</v>
      </c>
      <c r="T81" s="7">
        <v>1</v>
      </c>
      <c r="U81" s="7">
        <v>0</v>
      </c>
      <c r="V81" s="7">
        <v>3</v>
      </c>
      <c r="W81" s="7">
        <v>0</v>
      </c>
      <c r="X81" s="7">
        <v>0</v>
      </c>
      <c r="Y81" s="7">
        <v>2</v>
      </c>
      <c r="Z81" s="7">
        <v>0</v>
      </c>
      <c r="AA81" s="7">
        <v>0</v>
      </c>
      <c r="AB81" s="12" t="s">
        <v>135</v>
      </c>
      <c r="AC81" s="3" t="s">
        <v>3</v>
      </c>
      <c r="AD81" s="11">
        <v>53</v>
      </c>
      <c r="AE81" s="11">
        <v>36</v>
      </c>
      <c r="AF81" s="11">
        <v>31</v>
      </c>
      <c r="AG81" s="11">
        <v>32.1</v>
      </c>
      <c r="AH81" s="11">
        <v>33.200000000000003</v>
      </c>
      <c r="AI81" s="11">
        <v>34.299999999999997</v>
      </c>
      <c r="AJ81" s="11">
        <f>SUM(AD81:AI81)</f>
        <v>219.60000000000002</v>
      </c>
      <c r="AK81" s="6">
        <v>2019</v>
      </c>
      <c r="AL81" s="26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  <c r="BI81" s="21"/>
      <c r="BJ81" s="21"/>
      <c r="BK81" s="21"/>
      <c r="BL81" s="21"/>
      <c r="BM81" s="21"/>
      <c r="BN81" s="21"/>
      <c r="BO81" s="21"/>
      <c r="BP81" s="21"/>
      <c r="BQ81" s="21"/>
    </row>
    <row r="82" spans="1:70" s="47" customFormat="1" ht="36">
      <c r="A82" s="44"/>
      <c r="B82" s="44"/>
      <c r="C82" s="44"/>
      <c r="D82" s="45"/>
      <c r="E82" s="45"/>
      <c r="F82" s="45"/>
      <c r="G82" s="45"/>
      <c r="H82" s="45"/>
      <c r="I82" s="53"/>
      <c r="J82" s="53"/>
      <c r="K82" s="53"/>
      <c r="L82" s="53"/>
      <c r="M82" s="53"/>
      <c r="N82" s="53"/>
      <c r="O82" s="53"/>
      <c r="P82" s="53"/>
      <c r="Q82" s="76"/>
      <c r="R82" s="1">
        <v>0</v>
      </c>
      <c r="S82" s="1">
        <v>2</v>
      </c>
      <c r="T82" s="7">
        <v>1</v>
      </c>
      <c r="U82" s="7">
        <v>0</v>
      </c>
      <c r="V82" s="7">
        <v>3</v>
      </c>
      <c r="W82" s="7">
        <v>0</v>
      </c>
      <c r="X82" s="7">
        <v>0</v>
      </c>
      <c r="Y82" s="7">
        <v>2</v>
      </c>
      <c r="Z82" s="7">
        <v>0</v>
      </c>
      <c r="AA82" s="7">
        <v>1</v>
      </c>
      <c r="AB82" s="6" t="s">
        <v>97</v>
      </c>
      <c r="AC82" s="3" t="s">
        <v>30</v>
      </c>
      <c r="AD82" s="6">
        <v>2</v>
      </c>
      <c r="AE82" s="6">
        <v>2</v>
      </c>
      <c r="AF82" s="6">
        <v>2</v>
      </c>
      <c r="AG82" s="6">
        <v>2</v>
      </c>
      <c r="AH82" s="6">
        <v>2</v>
      </c>
      <c r="AI82" s="6">
        <v>2</v>
      </c>
      <c r="AJ82" s="6">
        <v>2</v>
      </c>
      <c r="AK82" s="6">
        <v>2019</v>
      </c>
      <c r="AL82" s="26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46"/>
    </row>
    <row r="83" spans="1:70" s="47" customFormat="1" ht="24">
      <c r="A83" s="44">
        <v>0</v>
      </c>
      <c r="B83" s="44">
        <v>0</v>
      </c>
      <c r="C83" s="44">
        <v>1</v>
      </c>
      <c r="D83" s="45">
        <v>0</v>
      </c>
      <c r="E83" s="45">
        <v>7</v>
      </c>
      <c r="F83" s="45">
        <v>0</v>
      </c>
      <c r="G83" s="45">
        <v>2</v>
      </c>
      <c r="H83" s="45">
        <v>0</v>
      </c>
      <c r="I83" s="53">
        <v>2</v>
      </c>
      <c r="J83" s="53">
        <v>1</v>
      </c>
      <c r="K83" s="53">
        <v>0</v>
      </c>
      <c r="L83" s="53">
        <v>3</v>
      </c>
      <c r="M83" s="53">
        <v>2</v>
      </c>
      <c r="N83" s="53">
        <v>0</v>
      </c>
      <c r="O83" s="53">
        <v>0</v>
      </c>
      <c r="P83" s="53">
        <v>6</v>
      </c>
      <c r="Q83" s="76" t="s">
        <v>43</v>
      </c>
      <c r="R83" s="1">
        <v>0</v>
      </c>
      <c r="S83" s="1">
        <v>2</v>
      </c>
      <c r="T83" s="7">
        <v>1</v>
      </c>
      <c r="U83" s="7">
        <v>0</v>
      </c>
      <c r="V83" s="7">
        <v>3</v>
      </c>
      <c r="W83" s="7">
        <v>0</v>
      </c>
      <c r="X83" s="7">
        <v>0</v>
      </c>
      <c r="Y83" s="7">
        <v>3</v>
      </c>
      <c r="Z83" s="7">
        <v>0</v>
      </c>
      <c r="AA83" s="7">
        <v>0</v>
      </c>
      <c r="AB83" s="12" t="s">
        <v>136</v>
      </c>
      <c r="AC83" s="3" t="s">
        <v>3</v>
      </c>
      <c r="AD83" s="11">
        <v>0</v>
      </c>
      <c r="AE83" s="11">
        <f>272.6+73.1+47.5</f>
        <v>393.20000000000005</v>
      </c>
      <c r="AF83" s="11">
        <v>1812.8</v>
      </c>
      <c r="AG83" s="11">
        <v>0</v>
      </c>
      <c r="AH83" s="11">
        <v>0</v>
      </c>
      <c r="AI83" s="11">
        <v>0</v>
      </c>
      <c r="AJ83" s="11">
        <f>SUM(AD83:AI83)</f>
        <v>2206</v>
      </c>
      <c r="AK83" s="6">
        <v>2016</v>
      </c>
      <c r="AL83" s="26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46"/>
    </row>
    <row r="84" spans="1:70" s="21" customFormat="1" ht="24">
      <c r="A84" s="44"/>
      <c r="B84" s="44"/>
      <c r="C84" s="44"/>
      <c r="D84" s="45"/>
      <c r="E84" s="45"/>
      <c r="F84" s="45"/>
      <c r="G84" s="45"/>
      <c r="H84" s="45"/>
      <c r="I84" s="53"/>
      <c r="J84" s="53"/>
      <c r="K84" s="53"/>
      <c r="L84" s="53"/>
      <c r="M84" s="53"/>
      <c r="N84" s="53"/>
      <c r="O84" s="53"/>
      <c r="P84" s="53"/>
      <c r="Q84" s="76"/>
      <c r="R84" s="1">
        <v>0</v>
      </c>
      <c r="S84" s="1">
        <v>2</v>
      </c>
      <c r="T84" s="7">
        <v>1</v>
      </c>
      <c r="U84" s="7">
        <v>0</v>
      </c>
      <c r="V84" s="7">
        <v>3</v>
      </c>
      <c r="W84" s="7">
        <v>0</v>
      </c>
      <c r="X84" s="7">
        <v>0</v>
      </c>
      <c r="Y84" s="7">
        <v>3</v>
      </c>
      <c r="Z84" s="7">
        <v>0</v>
      </c>
      <c r="AA84" s="7">
        <v>1</v>
      </c>
      <c r="AB84" s="6" t="s">
        <v>98</v>
      </c>
      <c r="AC84" s="3" t="s">
        <v>33</v>
      </c>
      <c r="AD84" s="6">
        <v>0</v>
      </c>
      <c r="AE84" s="6">
        <v>1</v>
      </c>
      <c r="AF84" s="6">
        <v>1</v>
      </c>
      <c r="AG84" s="6">
        <v>0</v>
      </c>
      <c r="AH84" s="6">
        <v>0</v>
      </c>
      <c r="AI84" s="6">
        <v>0</v>
      </c>
      <c r="AJ84" s="6">
        <v>1</v>
      </c>
      <c r="AK84" s="6">
        <v>2016</v>
      </c>
      <c r="AL84" s="26"/>
    </row>
    <row r="85" spans="1:70" s="15" customFormat="1" ht="24">
      <c r="A85" s="44"/>
      <c r="B85" s="44"/>
      <c r="C85" s="44"/>
      <c r="D85" s="45"/>
      <c r="E85" s="45"/>
      <c r="F85" s="45"/>
      <c r="G85" s="45"/>
      <c r="H85" s="45"/>
      <c r="I85" s="44"/>
      <c r="J85" s="44"/>
      <c r="K85" s="44"/>
      <c r="L85" s="44"/>
      <c r="M85" s="44"/>
      <c r="N85" s="44"/>
      <c r="O85" s="44"/>
      <c r="P85" s="44"/>
      <c r="Q85" s="74"/>
      <c r="R85" s="1">
        <v>0</v>
      </c>
      <c r="S85" s="1">
        <v>2</v>
      </c>
      <c r="T85" s="7">
        <v>1</v>
      </c>
      <c r="U85" s="7">
        <v>0</v>
      </c>
      <c r="V85" s="7">
        <v>4</v>
      </c>
      <c r="W85" s="7">
        <v>0</v>
      </c>
      <c r="X85" s="7">
        <v>0</v>
      </c>
      <c r="Y85" s="7">
        <v>0</v>
      </c>
      <c r="Z85" s="7">
        <v>0</v>
      </c>
      <c r="AA85" s="7">
        <v>0</v>
      </c>
      <c r="AB85" s="6" t="s">
        <v>99</v>
      </c>
      <c r="AC85" s="3" t="s">
        <v>3</v>
      </c>
      <c r="AD85" s="5">
        <f>AD87+AD92+AD94+AD98</f>
        <v>1285.8</v>
      </c>
      <c r="AE85" s="5">
        <f t="shared" ref="AE85:AH85" si="7">AE87+AE92+AE94+AE98</f>
        <v>3261.4</v>
      </c>
      <c r="AF85" s="5">
        <f t="shared" si="7"/>
        <v>0</v>
      </c>
      <c r="AG85" s="5">
        <f t="shared" si="7"/>
        <v>0</v>
      </c>
      <c r="AH85" s="5">
        <f t="shared" si="7"/>
        <v>0</v>
      </c>
      <c r="AI85" s="5">
        <v>0</v>
      </c>
      <c r="AJ85" s="5">
        <f>SUM(AD85:AI85)</f>
        <v>4547.2</v>
      </c>
      <c r="AK85" s="6">
        <v>2015</v>
      </c>
      <c r="AL85" s="16"/>
    </row>
    <row r="86" spans="1:70" s="15" customFormat="1" ht="36">
      <c r="A86" s="44"/>
      <c r="B86" s="44"/>
      <c r="C86" s="44"/>
      <c r="D86" s="45"/>
      <c r="E86" s="45"/>
      <c r="F86" s="45"/>
      <c r="G86" s="45"/>
      <c r="H86" s="45"/>
      <c r="I86" s="44"/>
      <c r="J86" s="44"/>
      <c r="K86" s="44"/>
      <c r="L86" s="44"/>
      <c r="M86" s="44"/>
      <c r="N86" s="44"/>
      <c r="O86" s="44"/>
      <c r="P86" s="44"/>
      <c r="Q86" s="74"/>
      <c r="R86" s="1">
        <v>0</v>
      </c>
      <c r="S86" s="1">
        <v>2</v>
      </c>
      <c r="T86" s="7">
        <v>1</v>
      </c>
      <c r="U86" s="7">
        <v>0</v>
      </c>
      <c r="V86" s="7">
        <v>4</v>
      </c>
      <c r="W86" s="7">
        <v>0</v>
      </c>
      <c r="X86" s="7">
        <v>0</v>
      </c>
      <c r="Y86" s="7">
        <v>0</v>
      </c>
      <c r="Z86" s="7">
        <v>0</v>
      </c>
      <c r="AA86" s="7">
        <v>1</v>
      </c>
      <c r="AB86" s="6" t="s">
        <v>100</v>
      </c>
      <c r="AC86" s="3" t="s">
        <v>29</v>
      </c>
      <c r="AD86" s="6">
        <v>0.4</v>
      </c>
      <c r="AE86" s="6">
        <v>0.5</v>
      </c>
      <c r="AF86" s="6">
        <v>0.51</v>
      </c>
      <c r="AG86" s="6">
        <v>0.52</v>
      </c>
      <c r="AH86" s="6">
        <v>0.53</v>
      </c>
      <c r="AI86" s="6">
        <v>0.6</v>
      </c>
      <c r="AJ86" s="6">
        <v>0.6</v>
      </c>
      <c r="AK86" s="6">
        <v>2019</v>
      </c>
      <c r="AL86" s="16"/>
    </row>
    <row r="87" spans="1:70" s="15" customFormat="1" ht="24">
      <c r="A87" s="44"/>
      <c r="B87" s="44"/>
      <c r="C87" s="44"/>
      <c r="D87" s="45"/>
      <c r="E87" s="45"/>
      <c r="F87" s="45"/>
      <c r="G87" s="45"/>
      <c r="H87" s="45"/>
      <c r="I87" s="44"/>
      <c r="J87" s="44"/>
      <c r="K87" s="44"/>
      <c r="L87" s="44"/>
      <c r="M87" s="44"/>
      <c r="N87" s="44"/>
      <c r="O87" s="44"/>
      <c r="P87" s="44"/>
      <c r="Q87" s="74"/>
      <c r="R87" s="1">
        <v>0</v>
      </c>
      <c r="S87" s="1">
        <v>2</v>
      </c>
      <c r="T87" s="7">
        <v>1</v>
      </c>
      <c r="U87" s="7">
        <v>0</v>
      </c>
      <c r="V87" s="7">
        <v>4</v>
      </c>
      <c r="W87" s="7">
        <v>0</v>
      </c>
      <c r="X87" s="7">
        <v>0</v>
      </c>
      <c r="Y87" s="7">
        <v>1</v>
      </c>
      <c r="Z87" s="7">
        <v>0</v>
      </c>
      <c r="AA87" s="7">
        <v>0</v>
      </c>
      <c r="AB87" s="12" t="s">
        <v>101</v>
      </c>
      <c r="AC87" s="3" t="s">
        <v>3</v>
      </c>
      <c r="AD87" s="11">
        <f>9</f>
        <v>9</v>
      </c>
      <c r="AE87" s="11">
        <v>0</v>
      </c>
      <c r="AF87" s="11">
        <v>0</v>
      </c>
      <c r="AG87" s="11">
        <v>0</v>
      </c>
      <c r="AH87" s="11">
        <v>0</v>
      </c>
      <c r="AI87" s="11">
        <v>0</v>
      </c>
      <c r="AJ87" s="11">
        <f>SUM(AD87:AI87)</f>
        <v>9</v>
      </c>
      <c r="AK87" s="6">
        <v>2014</v>
      </c>
      <c r="AL87" s="16"/>
    </row>
    <row r="88" spans="1:70" s="15" customFormat="1" ht="24">
      <c r="A88" s="44"/>
      <c r="B88" s="44"/>
      <c r="C88" s="44"/>
      <c r="D88" s="45"/>
      <c r="E88" s="45"/>
      <c r="F88" s="45"/>
      <c r="G88" s="45"/>
      <c r="H88" s="45"/>
      <c r="I88" s="44"/>
      <c r="J88" s="44"/>
      <c r="K88" s="44"/>
      <c r="L88" s="44"/>
      <c r="M88" s="44"/>
      <c r="N88" s="44"/>
      <c r="O88" s="44"/>
      <c r="P88" s="44"/>
      <c r="Q88" s="74"/>
      <c r="R88" s="1">
        <v>0</v>
      </c>
      <c r="S88" s="1">
        <v>2</v>
      </c>
      <c r="T88" s="7">
        <v>1</v>
      </c>
      <c r="U88" s="7">
        <v>0</v>
      </c>
      <c r="V88" s="7">
        <v>4</v>
      </c>
      <c r="W88" s="7">
        <v>0</v>
      </c>
      <c r="X88" s="7">
        <v>0</v>
      </c>
      <c r="Y88" s="7">
        <v>1</v>
      </c>
      <c r="Z88" s="7">
        <v>0</v>
      </c>
      <c r="AA88" s="7">
        <v>1</v>
      </c>
      <c r="AB88" s="6" t="s">
        <v>116</v>
      </c>
      <c r="AC88" s="3" t="s">
        <v>36</v>
      </c>
      <c r="AD88" s="6">
        <v>100</v>
      </c>
      <c r="AE88" s="6">
        <v>0</v>
      </c>
      <c r="AF88" s="6">
        <v>0</v>
      </c>
      <c r="AG88" s="6">
        <v>0</v>
      </c>
      <c r="AH88" s="6">
        <v>0</v>
      </c>
      <c r="AI88" s="6">
        <v>0</v>
      </c>
      <c r="AJ88" s="6">
        <f t="shared" ref="AJ88:AJ89" si="8">SUM(AD88:AI88)</f>
        <v>100</v>
      </c>
      <c r="AK88" s="6">
        <v>2014</v>
      </c>
      <c r="AL88" s="16"/>
    </row>
    <row r="89" spans="1:70" s="15" customFormat="1">
      <c r="A89" s="44"/>
      <c r="B89" s="44"/>
      <c r="C89" s="44"/>
      <c r="D89" s="45"/>
      <c r="E89" s="45"/>
      <c r="F89" s="45"/>
      <c r="G89" s="45"/>
      <c r="H89" s="45"/>
      <c r="I89" s="44"/>
      <c r="J89" s="44"/>
      <c r="K89" s="44"/>
      <c r="L89" s="44"/>
      <c r="M89" s="44"/>
      <c r="N89" s="44"/>
      <c r="O89" s="44"/>
      <c r="P89" s="44"/>
      <c r="Q89" s="74"/>
      <c r="R89" s="1">
        <v>0</v>
      </c>
      <c r="S89" s="1">
        <v>2</v>
      </c>
      <c r="T89" s="7">
        <v>1</v>
      </c>
      <c r="U89" s="7">
        <v>0</v>
      </c>
      <c r="V89" s="7">
        <v>4</v>
      </c>
      <c r="W89" s="7">
        <v>0</v>
      </c>
      <c r="X89" s="7">
        <v>0</v>
      </c>
      <c r="Y89" s="7">
        <v>1</v>
      </c>
      <c r="Z89" s="7">
        <v>0</v>
      </c>
      <c r="AA89" s="7">
        <v>2</v>
      </c>
      <c r="AB89" s="12" t="s">
        <v>102</v>
      </c>
      <c r="AC89" s="3" t="s">
        <v>30</v>
      </c>
      <c r="AD89" s="6">
        <v>1</v>
      </c>
      <c r="AE89" s="6">
        <v>1</v>
      </c>
      <c r="AF89" s="6">
        <v>0</v>
      </c>
      <c r="AG89" s="6">
        <v>0</v>
      </c>
      <c r="AH89" s="6">
        <v>0</v>
      </c>
      <c r="AI89" s="6">
        <v>0</v>
      </c>
      <c r="AJ89" s="6">
        <f t="shared" si="8"/>
        <v>2</v>
      </c>
      <c r="AK89" s="6">
        <v>2015</v>
      </c>
      <c r="AL89" s="16"/>
    </row>
    <row r="90" spans="1:70" s="15" customFormat="1" ht="24">
      <c r="A90" s="44"/>
      <c r="B90" s="44"/>
      <c r="C90" s="44"/>
      <c r="D90" s="45"/>
      <c r="E90" s="45"/>
      <c r="F90" s="45"/>
      <c r="G90" s="45"/>
      <c r="H90" s="45"/>
      <c r="I90" s="44"/>
      <c r="J90" s="44"/>
      <c r="K90" s="44"/>
      <c r="L90" s="44"/>
      <c r="M90" s="44"/>
      <c r="N90" s="44"/>
      <c r="O90" s="44"/>
      <c r="P90" s="44"/>
      <c r="Q90" s="74"/>
      <c r="R90" s="1">
        <v>0</v>
      </c>
      <c r="S90" s="1">
        <v>2</v>
      </c>
      <c r="T90" s="7">
        <v>1</v>
      </c>
      <c r="U90" s="7">
        <v>0</v>
      </c>
      <c r="V90" s="7">
        <v>4</v>
      </c>
      <c r="W90" s="7">
        <v>0</v>
      </c>
      <c r="X90" s="7">
        <v>0</v>
      </c>
      <c r="Y90" s="7">
        <v>1</v>
      </c>
      <c r="Z90" s="7">
        <v>0</v>
      </c>
      <c r="AA90" s="7">
        <v>3</v>
      </c>
      <c r="AB90" s="12" t="s">
        <v>103</v>
      </c>
      <c r="AC90" s="3" t="s">
        <v>30</v>
      </c>
      <c r="AD90" s="6">
        <v>15</v>
      </c>
      <c r="AE90" s="6">
        <v>20</v>
      </c>
      <c r="AF90" s="6">
        <v>25</v>
      </c>
      <c r="AG90" s="6">
        <v>28</v>
      </c>
      <c r="AH90" s="6">
        <v>30</v>
      </c>
      <c r="AI90" s="6">
        <v>35</v>
      </c>
      <c r="AJ90" s="6">
        <v>35</v>
      </c>
      <c r="AK90" s="6">
        <v>2019</v>
      </c>
      <c r="AL90" s="16"/>
    </row>
    <row r="91" spans="1:70" s="41" customFormat="1" ht="24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74"/>
      <c r="R91" s="1">
        <v>0</v>
      </c>
      <c r="S91" s="1">
        <v>2</v>
      </c>
      <c r="T91" s="7">
        <v>1</v>
      </c>
      <c r="U91" s="7">
        <v>0</v>
      </c>
      <c r="V91" s="7">
        <v>4</v>
      </c>
      <c r="W91" s="7">
        <v>0</v>
      </c>
      <c r="X91" s="7">
        <v>0</v>
      </c>
      <c r="Y91" s="7">
        <v>1</v>
      </c>
      <c r="Z91" s="7">
        <v>0</v>
      </c>
      <c r="AA91" s="7">
        <v>4</v>
      </c>
      <c r="AB91" s="12" t="s">
        <v>104</v>
      </c>
      <c r="AC91" s="3" t="s">
        <v>30</v>
      </c>
      <c r="AD91" s="6">
        <v>25</v>
      </c>
      <c r="AE91" s="6">
        <v>30</v>
      </c>
      <c r="AF91" s="6">
        <v>40</v>
      </c>
      <c r="AG91" s="6">
        <v>45</v>
      </c>
      <c r="AH91" s="6">
        <v>50</v>
      </c>
      <c r="AI91" s="6">
        <v>55</v>
      </c>
      <c r="AJ91" s="6">
        <v>55</v>
      </c>
      <c r="AK91" s="6">
        <v>2019</v>
      </c>
    </row>
    <row r="92" spans="1:70" s="41" customFormat="1" ht="24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  <c r="P92" s="44"/>
      <c r="Q92" s="74"/>
      <c r="R92" s="1">
        <v>0</v>
      </c>
      <c r="S92" s="1">
        <v>2</v>
      </c>
      <c r="T92" s="7">
        <v>1</v>
      </c>
      <c r="U92" s="7">
        <v>0</v>
      </c>
      <c r="V92" s="7">
        <v>4</v>
      </c>
      <c r="W92" s="7">
        <v>0</v>
      </c>
      <c r="X92" s="7">
        <v>0</v>
      </c>
      <c r="Y92" s="7">
        <v>2</v>
      </c>
      <c r="Z92" s="7">
        <v>0</v>
      </c>
      <c r="AA92" s="7">
        <v>0</v>
      </c>
      <c r="AB92" s="12" t="s">
        <v>105</v>
      </c>
      <c r="AC92" s="3" t="s">
        <v>3</v>
      </c>
      <c r="AD92" s="11">
        <v>45</v>
      </c>
      <c r="AE92" s="11">
        <v>0</v>
      </c>
      <c r="AF92" s="11">
        <v>0</v>
      </c>
      <c r="AG92" s="11">
        <v>0</v>
      </c>
      <c r="AH92" s="11">
        <v>0</v>
      </c>
      <c r="AI92" s="11">
        <v>0</v>
      </c>
      <c r="AJ92" s="11">
        <f>SUM(AD92:AI92)</f>
        <v>45</v>
      </c>
      <c r="AK92" s="6">
        <v>2014</v>
      </c>
    </row>
    <row r="93" spans="1:70" s="41" customFormat="1" ht="24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74"/>
      <c r="R93" s="1">
        <v>0</v>
      </c>
      <c r="S93" s="1">
        <v>2</v>
      </c>
      <c r="T93" s="7">
        <v>1</v>
      </c>
      <c r="U93" s="7">
        <v>0</v>
      </c>
      <c r="V93" s="7">
        <v>4</v>
      </c>
      <c r="W93" s="7">
        <v>0</v>
      </c>
      <c r="X93" s="7">
        <v>0</v>
      </c>
      <c r="Y93" s="7">
        <v>2</v>
      </c>
      <c r="Z93" s="7">
        <v>0</v>
      </c>
      <c r="AA93" s="7">
        <v>1</v>
      </c>
      <c r="AB93" s="12" t="s">
        <v>106</v>
      </c>
      <c r="AC93" s="3" t="s">
        <v>30</v>
      </c>
      <c r="AD93" s="6">
        <v>4</v>
      </c>
      <c r="AE93" s="6">
        <v>4</v>
      </c>
      <c r="AF93" s="6">
        <v>0</v>
      </c>
      <c r="AG93" s="6">
        <v>0</v>
      </c>
      <c r="AH93" s="6">
        <v>0</v>
      </c>
      <c r="AI93" s="6">
        <v>0</v>
      </c>
      <c r="AJ93" s="6">
        <f>SUM(AD93:AI93)</f>
        <v>8</v>
      </c>
      <c r="AK93" s="6">
        <v>2015</v>
      </c>
    </row>
    <row r="94" spans="1:70" s="41" customFormat="1" ht="24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  <c r="P94" s="44"/>
      <c r="Q94" s="74"/>
      <c r="R94" s="1">
        <v>0</v>
      </c>
      <c r="S94" s="1">
        <v>2</v>
      </c>
      <c r="T94" s="7">
        <v>1</v>
      </c>
      <c r="U94" s="7">
        <v>0</v>
      </c>
      <c r="V94" s="7">
        <v>4</v>
      </c>
      <c r="W94" s="7">
        <v>0</v>
      </c>
      <c r="X94" s="7">
        <v>0</v>
      </c>
      <c r="Y94" s="7">
        <v>3</v>
      </c>
      <c r="Z94" s="7">
        <v>0</v>
      </c>
      <c r="AA94" s="7">
        <v>0</v>
      </c>
      <c r="AB94" s="12" t="s">
        <v>107</v>
      </c>
      <c r="AC94" s="3" t="s">
        <v>3</v>
      </c>
      <c r="AD94" s="6">
        <f>189.3+848.9-1.4</f>
        <v>1036.8</v>
      </c>
      <c r="AE94" s="11">
        <v>3261.4</v>
      </c>
      <c r="AF94" s="11">
        <v>0</v>
      </c>
      <c r="AG94" s="6">
        <v>0</v>
      </c>
      <c r="AH94" s="6">
        <v>0</v>
      </c>
      <c r="AI94" s="6">
        <v>0</v>
      </c>
      <c r="AJ94" s="6">
        <f>SUM(AD94:AI94)</f>
        <v>4298.2</v>
      </c>
      <c r="AK94" s="6">
        <v>2015</v>
      </c>
    </row>
    <row r="95" spans="1:70" s="41" customFormat="1" ht="20.25" customHeight="1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74"/>
      <c r="R95" s="1">
        <v>0</v>
      </c>
      <c r="S95" s="1">
        <v>2</v>
      </c>
      <c r="T95" s="7">
        <v>1</v>
      </c>
      <c r="U95" s="7">
        <v>0</v>
      </c>
      <c r="V95" s="7">
        <v>4</v>
      </c>
      <c r="W95" s="7">
        <v>0</v>
      </c>
      <c r="X95" s="7">
        <v>0</v>
      </c>
      <c r="Y95" s="7">
        <v>3</v>
      </c>
      <c r="Z95" s="7">
        <v>0</v>
      </c>
      <c r="AA95" s="7">
        <v>1</v>
      </c>
      <c r="AB95" s="12" t="s">
        <v>108</v>
      </c>
      <c r="AC95" s="3" t="s">
        <v>33</v>
      </c>
      <c r="AD95" s="6">
        <v>1</v>
      </c>
      <c r="AE95" s="6">
        <v>1</v>
      </c>
      <c r="AF95" s="6">
        <v>1</v>
      </c>
      <c r="AG95" s="6">
        <v>0</v>
      </c>
      <c r="AH95" s="6">
        <v>0</v>
      </c>
      <c r="AI95" s="6">
        <v>0</v>
      </c>
      <c r="AJ95" s="6">
        <v>0</v>
      </c>
      <c r="AK95" s="13">
        <v>2015</v>
      </c>
    </row>
    <row r="96" spans="1:70" s="41" customFormat="1" ht="36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  <c r="P96" s="44"/>
      <c r="Q96" s="74"/>
      <c r="R96" s="1">
        <v>0</v>
      </c>
      <c r="S96" s="1">
        <v>2</v>
      </c>
      <c r="T96" s="7">
        <v>1</v>
      </c>
      <c r="U96" s="7">
        <v>0</v>
      </c>
      <c r="V96" s="7">
        <v>4</v>
      </c>
      <c r="W96" s="7">
        <v>0</v>
      </c>
      <c r="X96" s="7">
        <v>0</v>
      </c>
      <c r="Y96" s="7">
        <v>4</v>
      </c>
      <c r="Z96" s="7">
        <v>0</v>
      </c>
      <c r="AA96" s="7">
        <v>0</v>
      </c>
      <c r="AB96" s="6" t="s">
        <v>109</v>
      </c>
      <c r="AC96" s="3" t="s">
        <v>33</v>
      </c>
      <c r="AD96" s="6">
        <v>1</v>
      </c>
      <c r="AE96" s="6">
        <v>1</v>
      </c>
      <c r="AF96" s="6">
        <v>1</v>
      </c>
      <c r="AG96" s="6">
        <v>1</v>
      </c>
      <c r="AH96" s="6">
        <v>1</v>
      </c>
      <c r="AI96" s="6">
        <v>1</v>
      </c>
      <c r="AJ96" s="6">
        <v>1</v>
      </c>
      <c r="AK96" s="13">
        <v>2019</v>
      </c>
    </row>
    <row r="97" spans="1:37" s="41" customFormat="1" ht="24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  <c r="P97" s="44"/>
      <c r="Q97" s="74"/>
      <c r="R97" s="1">
        <v>0</v>
      </c>
      <c r="S97" s="1">
        <v>2</v>
      </c>
      <c r="T97" s="7">
        <v>1</v>
      </c>
      <c r="U97" s="7">
        <v>0</v>
      </c>
      <c r="V97" s="7">
        <v>4</v>
      </c>
      <c r="W97" s="7">
        <v>0</v>
      </c>
      <c r="X97" s="7">
        <v>0</v>
      </c>
      <c r="Y97" s="7">
        <v>4</v>
      </c>
      <c r="Z97" s="7">
        <v>0</v>
      </c>
      <c r="AA97" s="7">
        <v>1</v>
      </c>
      <c r="AB97" s="6" t="s">
        <v>110</v>
      </c>
      <c r="AC97" s="3" t="s">
        <v>30</v>
      </c>
      <c r="AD97" s="6">
        <v>4</v>
      </c>
      <c r="AE97" s="6">
        <v>4</v>
      </c>
      <c r="AF97" s="6">
        <v>4</v>
      </c>
      <c r="AG97" s="6">
        <v>4</v>
      </c>
      <c r="AH97" s="6">
        <v>4</v>
      </c>
      <c r="AI97" s="6">
        <v>4</v>
      </c>
      <c r="AJ97" s="6">
        <v>4</v>
      </c>
      <c r="AK97" s="13">
        <v>2019</v>
      </c>
    </row>
    <row r="98" spans="1:37" s="41" customFormat="1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74"/>
      <c r="R98" s="1">
        <v>0</v>
      </c>
      <c r="S98" s="1">
        <v>2</v>
      </c>
      <c r="T98" s="7">
        <v>1</v>
      </c>
      <c r="U98" s="7">
        <v>0</v>
      </c>
      <c r="V98" s="7">
        <v>4</v>
      </c>
      <c r="W98" s="7">
        <v>0</v>
      </c>
      <c r="X98" s="7">
        <v>0</v>
      </c>
      <c r="Y98" s="7">
        <v>5</v>
      </c>
      <c r="Z98" s="7">
        <v>0</v>
      </c>
      <c r="AA98" s="7">
        <v>0</v>
      </c>
      <c r="AB98" s="6" t="s">
        <v>111</v>
      </c>
      <c r="AC98" s="3" t="s">
        <v>3</v>
      </c>
      <c r="AD98" s="11">
        <v>195</v>
      </c>
      <c r="AE98" s="6">
        <v>0</v>
      </c>
      <c r="AF98" s="6">
        <v>0</v>
      </c>
      <c r="AG98" s="6">
        <v>0</v>
      </c>
      <c r="AH98" s="6">
        <v>0</v>
      </c>
      <c r="AI98" s="6">
        <v>0</v>
      </c>
      <c r="AJ98" s="11">
        <f>SUM(AD98:AI98)</f>
        <v>195</v>
      </c>
      <c r="AK98" s="13">
        <v>2014</v>
      </c>
    </row>
    <row r="99" spans="1:37" s="41" customFormat="1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  <c r="P99" s="44"/>
      <c r="Q99" s="74"/>
      <c r="R99" s="1">
        <v>0</v>
      </c>
      <c r="S99" s="1">
        <v>2</v>
      </c>
      <c r="T99" s="7">
        <v>1</v>
      </c>
      <c r="U99" s="7">
        <v>0</v>
      </c>
      <c r="V99" s="7">
        <v>4</v>
      </c>
      <c r="W99" s="7">
        <v>0</v>
      </c>
      <c r="X99" s="7">
        <v>0</v>
      </c>
      <c r="Y99" s="7">
        <v>5</v>
      </c>
      <c r="Z99" s="7">
        <v>0</v>
      </c>
      <c r="AA99" s="7">
        <v>1</v>
      </c>
      <c r="AB99" s="6" t="s">
        <v>112</v>
      </c>
      <c r="AC99" s="3" t="s">
        <v>30</v>
      </c>
      <c r="AD99" s="6">
        <v>300</v>
      </c>
      <c r="AE99" s="6">
        <v>0</v>
      </c>
      <c r="AF99" s="6">
        <v>0</v>
      </c>
      <c r="AG99" s="6">
        <v>0</v>
      </c>
      <c r="AH99" s="6">
        <v>0</v>
      </c>
      <c r="AI99" s="6">
        <v>0</v>
      </c>
      <c r="AJ99" s="11">
        <f>SUM(AD99:AI99)</f>
        <v>300</v>
      </c>
      <c r="AK99" s="13">
        <v>2014</v>
      </c>
    </row>
    <row r="100" spans="1:37" s="41" customFormat="1" ht="24.7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  <c r="P100" s="44"/>
      <c r="Q100" s="74"/>
      <c r="R100" s="1">
        <v>0</v>
      </c>
      <c r="S100" s="1">
        <v>2</v>
      </c>
      <c r="T100" s="7">
        <v>2</v>
      </c>
      <c r="U100" s="7">
        <v>0</v>
      </c>
      <c r="V100" s="7">
        <v>0</v>
      </c>
      <c r="W100" s="7">
        <v>0</v>
      </c>
      <c r="X100" s="7">
        <v>0</v>
      </c>
      <c r="Y100" s="7">
        <v>0</v>
      </c>
      <c r="Z100" s="7">
        <v>0</v>
      </c>
      <c r="AA100" s="7">
        <v>0</v>
      </c>
      <c r="AB100" s="8" t="s">
        <v>37</v>
      </c>
      <c r="AC100" s="9" t="s">
        <v>3</v>
      </c>
      <c r="AD100" s="5">
        <f>AD101</f>
        <v>7590</v>
      </c>
      <c r="AE100" s="5">
        <f t="shared" ref="AE100:AI100" si="9">AE101</f>
        <v>5790</v>
      </c>
      <c r="AF100" s="5">
        <f t="shared" si="9"/>
        <v>0</v>
      </c>
      <c r="AG100" s="5">
        <f t="shared" si="9"/>
        <v>0</v>
      </c>
      <c r="AH100" s="5">
        <f t="shared" si="9"/>
        <v>0</v>
      </c>
      <c r="AI100" s="5">
        <f t="shared" si="9"/>
        <v>0</v>
      </c>
      <c r="AJ100" s="5">
        <f>SUM(AD100:AI100)</f>
        <v>13380</v>
      </c>
      <c r="AK100" s="6">
        <v>2015</v>
      </c>
    </row>
    <row r="101" spans="1:37" s="41" customFormat="1" ht="24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  <c r="P101" s="44"/>
      <c r="Q101" s="74"/>
      <c r="R101" s="1">
        <v>0</v>
      </c>
      <c r="S101" s="1">
        <v>2</v>
      </c>
      <c r="T101" s="7">
        <v>2</v>
      </c>
      <c r="U101" s="7">
        <v>0</v>
      </c>
      <c r="V101" s="7">
        <v>1</v>
      </c>
      <c r="W101" s="7">
        <v>0</v>
      </c>
      <c r="X101" s="7">
        <v>0</v>
      </c>
      <c r="Y101" s="7">
        <v>0</v>
      </c>
      <c r="Z101" s="7">
        <v>0</v>
      </c>
      <c r="AA101" s="7">
        <v>0</v>
      </c>
      <c r="AB101" s="12" t="s">
        <v>113</v>
      </c>
      <c r="AC101" s="9" t="s">
        <v>3</v>
      </c>
      <c r="AD101" s="5">
        <f>AD104</f>
        <v>7590</v>
      </c>
      <c r="AE101" s="5">
        <f t="shared" ref="AE101:AI101" si="10">AE104</f>
        <v>5790</v>
      </c>
      <c r="AF101" s="5">
        <f t="shared" si="10"/>
        <v>0</v>
      </c>
      <c r="AG101" s="5">
        <f t="shared" si="10"/>
        <v>0</v>
      </c>
      <c r="AH101" s="5">
        <f t="shared" si="10"/>
        <v>0</v>
      </c>
      <c r="AI101" s="5">
        <f t="shared" si="10"/>
        <v>0</v>
      </c>
      <c r="AJ101" s="5">
        <f>SUM(AD101:AI101)</f>
        <v>13380</v>
      </c>
      <c r="AK101" s="6">
        <v>2015</v>
      </c>
    </row>
    <row r="102" spans="1:37" s="41" customFormat="1" ht="36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  <c r="P102" s="44"/>
      <c r="Q102" s="74"/>
      <c r="R102" s="1">
        <v>0</v>
      </c>
      <c r="S102" s="1">
        <v>2</v>
      </c>
      <c r="T102" s="7">
        <v>2</v>
      </c>
      <c r="U102" s="7">
        <v>0</v>
      </c>
      <c r="V102" s="7">
        <v>1</v>
      </c>
      <c r="W102" s="7">
        <v>0</v>
      </c>
      <c r="X102" s="7">
        <v>0</v>
      </c>
      <c r="Y102" s="7">
        <v>0</v>
      </c>
      <c r="Z102" s="7">
        <v>0</v>
      </c>
      <c r="AA102" s="7">
        <v>1</v>
      </c>
      <c r="AB102" s="6" t="s">
        <v>38</v>
      </c>
      <c r="AC102" s="3" t="s">
        <v>31</v>
      </c>
      <c r="AD102" s="6">
        <v>63.8</v>
      </c>
      <c r="AE102" s="6">
        <v>63.8</v>
      </c>
      <c r="AF102" s="6">
        <v>64.900000000000006</v>
      </c>
      <c r="AG102" s="6">
        <v>64.900000000000006</v>
      </c>
      <c r="AH102" s="6">
        <v>64.900000000000006</v>
      </c>
      <c r="AI102" s="6">
        <v>64.900000000000006</v>
      </c>
      <c r="AJ102" s="6">
        <v>64.900000000000006</v>
      </c>
      <c r="AK102" s="6">
        <v>2016</v>
      </c>
    </row>
    <row r="103" spans="1:37" s="41" customFormat="1" ht="24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74"/>
      <c r="R103" s="1">
        <v>0</v>
      </c>
      <c r="S103" s="1">
        <v>2</v>
      </c>
      <c r="T103" s="7">
        <v>2</v>
      </c>
      <c r="U103" s="7">
        <v>0</v>
      </c>
      <c r="V103" s="7">
        <v>1</v>
      </c>
      <c r="W103" s="7">
        <v>0</v>
      </c>
      <c r="X103" s="7">
        <v>0</v>
      </c>
      <c r="Y103" s="7">
        <v>0</v>
      </c>
      <c r="Z103" s="7">
        <v>0</v>
      </c>
      <c r="AA103" s="7">
        <v>2</v>
      </c>
      <c r="AB103" s="6" t="s">
        <v>39</v>
      </c>
      <c r="AC103" s="3" t="s">
        <v>33</v>
      </c>
      <c r="AD103" s="6">
        <v>0</v>
      </c>
      <c r="AE103" s="6">
        <v>1</v>
      </c>
      <c r="AF103" s="6">
        <v>1</v>
      </c>
      <c r="AG103" s="6">
        <v>1</v>
      </c>
      <c r="AH103" s="6">
        <v>1</v>
      </c>
      <c r="AI103" s="6">
        <v>1</v>
      </c>
      <c r="AJ103" s="6">
        <v>1</v>
      </c>
      <c r="AK103" s="6">
        <v>2015</v>
      </c>
    </row>
    <row r="104" spans="1:37" s="41" customFormat="1" ht="36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74"/>
      <c r="R104" s="1">
        <v>0</v>
      </c>
      <c r="S104" s="1">
        <v>2</v>
      </c>
      <c r="T104" s="7">
        <v>2</v>
      </c>
      <c r="U104" s="7">
        <v>0</v>
      </c>
      <c r="V104" s="7">
        <v>1</v>
      </c>
      <c r="W104" s="7">
        <v>0</v>
      </c>
      <c r="X104" s="7">
        <v>0</v>
      </c>
      <c r="Y104" s="7">
        <v>1</v>
      </c>
      <c r="Z104" s="7">
        <v>0</v>
      </c>
      <c r="AA104" s="7">
        <v>0</v>
      </c>
      <c r="AB104" s="6" t="s">
        <v>114</v>
      </c>
      <c r="AC104" s="3" t="s">
        <v>3</v>
      </c>
      <c r="AD104" s="11">
        <v>7590</v>
      </c>
      <c r="AE104" s="11">
        <v>5790</v>
      </c>
      <c r="AF104" s="11">
        <v>0</v>
      </c>
      <c r="AG104" s="11">
        <v>0</v>
      </c>
      <c r="AH104" s="11">
        <v>0</v>
      </c>
      <c r="AI104" s="11">
        <v>0</v>
      </c>
      <c r="AJ104" s="5">
        <f>SUM(AD104:AI104)</f>
        <v>13380</v>
      </c>
      <c r="AK104" s="6">
        <v>2015</v>
      </c>
    </row>
    <row r="105" spans="1:37" s="41" customForma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74"/>
      <c r="R105" s="1">
        <v>0</v>
      </c>
      <c r="S105" s="1">
        <v>2</v>
      </c>
      <c r="T105" s="7">
        <v>2</v>
      </c>
      <c r="U105" s="7">
        <v>0</v>
      </c>
      <c r="V105" s="7">
        <v>1</v>
      </c>
      <c r="W105" s="7">
        <v>0</v>
      </c>
      <c r="X105" s="7">
        <v>0</v>
      </c>
      <c r="Y105" s="7">
        <v>1</v>
      </c>
      <c r="Z105" s="7">
        <v>0</v>
      </c>
      <c r="AA105" s="7">
        <v>1</v>
      </c>
      <c r="AB105" s="6" t="s">
        <v>115</v>
      </c>
      <c r="AC105" s="3" t="s">
        <v>33</v>
      </c>
      <c r="AD105" s="6">
        <v>0</v>
      </c>
      <c r="AE105" s="6">
        <v>1</v>
      </c>
      <c r="AF105" s="6">
        <v>0</v>
      </c>
      <c r="AG105" s="6">
        <v>0</v>
      </c>
      <c r="AH105" s="6">
        <v>0</v>
      </c>
      <c r="AI105" s="6">
        <v>0</v>
      </c>
      <c r="AJ105" s="6">
        <v>1</v>
      </c>
      <c r="AK105" s="6">
        <v>2015</v>
      </c>
    </row>
    <row r="106" spans="1:37" s="41" customFormat="1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  <c r="L106" s="16"/>
      <c r="M106" s="16"/>
      <c r="N106" s="16"/>
      <c r="O106" s="16"/>
      <c r="P106" s="16"/>
      <c r="Q106" s="71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6"/>
      <c r="AC106" s="16"/>
      <c r="AD106" s="16"/>
      <c r="AE106" s="16"/>
      <c r="AF106" s="16"/>
      <c r="AG106" s="16"/>
      <c r="AH106" s="16"/>
      <c r="AI106" s="16"/>
      <c r="AJ106" s="16"/>
      <c r="AK106" s="16"/>
    </row>
    <row r="107" spans="1:37" s="41" customFormat="1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16"/>
      <c r="M107" s="16"/>
      <c r="N107" s="16"/>
      <c r="O107" s="16"/>
      <c r="P107" s="16"/>
      <c r="Q107" s="71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6"/>
      <c r="AC107" s="16"/>
      <c r="AD107" s="16"/>
      <c r="AE107" s="16"/>
      <c r="AF107" s="16"/>
      <c r="AG107" s="16"/>
      <c r="AH107" s="16"/>
      <c r="AI107" s="16"/>
      <c r="AJ107" s="16"/>
      <c r="AK107" s="16"/>
    </row>
    <row r="108" spans="1:37" s="41" customFormat="1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16"/>
      <c r="M108" s="16"/>
      <c r="N108" s="16"/>
      <c r="O108" s="16"/>
      <c r="P108" s="16"/>
      <c r="Q108" s="71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</row>
    <row r="109" spans="1:37" s="41" customFormat="1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  <c r="L109" s="16"/>
      <c r="M109" s="16"/>
      <c r="N109" s="16"/>
      <c r="O109" s="16"/>
      <c r="P109" s="16"/>
      <c r="Q109" s="71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</row>
    <row r="110" spans="1:37" s="41" customFormat="1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16"/>
      <c r="M110" s="16"/>
      <c r="N110" s="16"/>
      <c r="O110" s="16"/>
      <c r="P110" s="16"/>
      <c r="Q110" s="71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</row>
    <row r="111" spans="1:37" s="41" customFormat="1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  <c r="L111" s="16"/>
      <c r="M111" s="16"/>
      <c r="N111" s="16"/>
      <c r="O111" s="16"/>
      <c r="P111" s="16"/>
      <c r="Q111" s="71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6"/>
      <c r="AC111" s="16"/>
      <c r="AD111" s="16"/>
      <c r="AE111" s="16"/>
      <c r="AF111" s="16"/>
      <c r="AG111" s="16"/>
      <c r="AH111" s="16"/>
      <c r="AI111" s="16"/>
      <c r="AJ111" s="16"/>
      <c r="AK111" s="16"/>
    </row>
    <row r="112" spans="1:37" s="41" customForma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  <c r="L112" s="16"/>
      <c r="M112" s="16"/>
      <c r="N112" s="16"/>
      <c r="O112" s="16"/>
      <c r="P112" s="16"/>
      <c r="Q112" s="71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6"/>
      <c r="AC112" s="16"/>
      <c r="AD112" s="16"/>
      <c r="AE112" s="16"/>
      <c r="AF112" s="16"/>
      <c r="AG112" s="16"/>
      <c r="AH112" s="16"/>
      <c r="AI112" s="16"/>
      <c r="AJ112" s="16"/>
      <c r="AK112" s="16"/>
    </row>
    <row r="113" spans="1:37" s="41" customForma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  <c r="L113" s="16"/>
      <c r="M113" s="16"/>
      <c r="N113" s="16"/>
      <c r="O113" s="16"/>
      <c r="P113" s="16"/>
      <c r="Q113" s="71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6"/>
      <c r="AC113" s="16"/>
      <c r="AD113" s="16"/>
      <c r="AE113" s="16"/>
      <c r="AF113" s="16"/>
      <c r="AG113" s="16"/>
      <c r="AH113" s="16"/>
      <c r="AI113" s="16"/>
      <c r="AJ113" s="16"/>
      <c r="AK113" s="16"/>
    </row>
    <row r="114" spans="1:37" s="41" customFormat="1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  <c r="L114" s="16"/>
      <c r="M114" s="16"/>
      <c r="N114" s="16"/>
      <c r="O114" s="16"/>
      <c r="P114" s="16"/>
      <c r="Q114" s="71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6"/>
      <c r="AC114" s="16"/>
      <c r="AD114" s="16"/>
      <c r="AE114" s="16"/>
      <c r="AF114" s="16"/>
      <c r="AG114" s="16"/>
      <c r="AH114" s="16"/>
      <c r="AI114" s="16"/>
      <c r="AJ114" s="16"/>
      <c r="AK114" s="16"/>
    </row>
    <row r="115" spans="1:37" s="41" customFormat="1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  <c r="L115" s="16"/>
      <c r="M115" s="16"/>
      <c r="N115" s="16"/>
      <c r="O115" s="16"/>
      <c r="P115" s="16"/>
      <c r="Q115" s="71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6"/>
      <c r="AC115" s="16"/>
      <c r="AD115" s="16"/>
      <c r="AE115" s="16"/>
      <c r="AF115" s="16"/>
      <c r="AG115" s="16"/>
      <c r="AH115" s="16"/>
      <c r="AI115" s="16"/>
      <c r="AJ115" s="16"/>
      <c r="AK115" s="16"/>
    </row>
    <row r="116" spans="1:37" s="41" customFormat="1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  <c r="L116" s="16"/>
      <c r="M116" s="16"/>
      <c r="N116" s="16"/>
      <c r="O116" s="16"/>
      <c r="P116" s="16"/>
      <c r="Q116" s="71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6"/>
      <c r="AC116" s="16"/>
      <c r="AD116" s="16"/>
      <c r="AE116" s="16"/>
      <c r="AF116" s="16"/>
      <c r="AG116" s="16"/>
      <c r="AH116" s="16"/>
      <c r="AI116" s="16"/>
      <c r="AJ116" s="16"/>
      <c r="AK116" s="16"/>
    </row>
    <row r="117" spans="1:37" s="41" customFormat="1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  <c r="L117" s="16"/>
      <c r="M117" s="16"/>
      <c r="N117" s="16"/>
      <c r="O117" s="16"/>
      <c r="P117" s="16"/>
      <c r="Q117" s="71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6"/>
      <c r="AC117" s="16"/>
      <c r="AD117" s="16"/>
      <c r="AE117" s="16"/>
      <c r="AF117" s="16"/>
      <c r="AG117" s="16"/>
      <c r="AH117" s="16"/>
      <c r="AI117" s="16"/>
      <c r="AJ117" s="16"/>
      <c r="AK117" s="16"/>
    </row>
    <row r="118" spans="1:37" s="41" customFormat="1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  <c r="L118" s="16"/>
      <c r="M118" s="16"/>
      <c r="N118" s="16"/>
      <c r="O118" s="16"/>
      <c r="P118" s="16"/>
      <c r="Q118" s="71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</row>
    <row r="119" spans="1:37" s="41" customFormat="1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  <c r="L119" s="16"/>
      <c r="M119" s="16"/>
      <c r="N119" s="16"/>
      <c r="O119" s="16"/>
      <c r="P119" s="16"/>
      <c r="Q119" s="7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6"/>
      <c r="AC119" s="16"/>
      <c r="AD119" s="16"/>
      <c r="AE119" s="16"/>
      <c r="AF119" s="16"/>
      <c r="AG119" s="16"/>
      <c r="AH119" s="16"/>
      <c r="AI119" s="16"/>
      <c r="AJ119" s="16"/>
      <c r="AK119" s="16"/>
    </row>
    <row r="120" spans="1:37" s="41" customFormat="1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  <c r="L120" s="16"/>
      <c r="M120" s="16"/>
      <c r="N120" s="16"/>
      <c r="O120" s="16"/>
      <c r="P120" s="16"/>
      <c r="Q120" s="71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6"/>
      <c r="AC120" s="16"/>
      <c r="AD120" s="16"/>
      <c r="AE120" s="16"/>
      <c r="AF120" s="16"/>
      <c r="AG120" s="16"/>
      <c r="AH120" s="16"/>
      <c r="AI120" s="16"/>
      <c r="AJ120" s="16"/>
      <c r="AK120" s="16"/>
    </row>
    <row r="121" spans="1:37" s="41" customFormat="1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  <c r="L121" s="16"/>
      <c r="M121" s="16"/>
      <c r="N121" s="16"/>
      <c r="O121" s="16"/>
      <c r="P121" s="16"/>
      <c r="Q121" s="71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6"/>
      <c r="AC121" s="16"/>
      <c r="AD121" s="16"/>
      <c r="AE121" s="16"/>
      <c r="AF121" s="16"/>
      <c r="AG121" s="16"/>
      <c r="AH121" s="16"/>
      <c r="AI121" s="16"/>
      <c r="AJ121" s="16"/>
      <c r="AK121" s="16"/>
    </row>
    <row r="122" spans="1:37" s="41" customFormat="1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  <c r="L122" s="16"/>
      <c r="M122" s="16"/>
      <c r="N122" s="16"/>
      <c r="O122" s="16"/>
      <c r="P122" s="16"/>
      <c r="Q122" s="71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6"/>
      <c r="AC122" s="16"/>
      <c r="AD122" s="16"/>
      <c r="AE122" s="16"/>
      <c r="AF122" s="16"/>
      <c r="AG122" s="16"/>
      <c r="AH122" s="16"/>
      <c r="AI122" s="16"/>
      <c r="AJ122" s="16"/>
      <c r="AK122" s="16"/>
    </row>
    <row r="123" spans="1:37" s="41" customFormat="1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  <c r="L123" s="16"/>
      <c r="M123" s="16"/>
      <c r="N123" s="16"/>
      <c r="O123" s="16"/>
      <c r="P123" s="16"/>
      <c r="Q123" s="71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6"/>
      <c r="AC123" s="16"/>
      <c r="AD123" s="16"/>
      <c r="AE123" s="16"/>
      <c r="AF123" s="16"/>
      <c r="AG123" s="16"/>
      <c r="AH123" s="16"/>
      <c r="AI123" s="16"/>
      <c r="AJ123" s="16"/>
      <c r="AK123" s="16"/>
    </row>
    <row r="124" spans="1:37" s="41" customFormat="1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  <c r="L124" s="16"/>
      <c r="M124" s="16"/>
      <c r="N124" s="16"/>
      <c r="O124" s="16"/>
      <c r="P124" s="16"/>
      <c r="Q124" s="71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6"/>
      <c r="AC124" s="16"/>
      <c r="AD124" s="16"/>
      <c r="AE124" s="16"/>
      <c r="AF124" s="16"/>
      <c r="AG124" s="16"/>
      <c r="AH124" s="16"/>
      <c r="AI124" s="16"/>
      <c r="AJ124" s="16"/>
      <c r="AK124" s="16"/>
    </row>
    <row r="125" spans="1:37" s="41" customFormat="1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  <c r="L125" s="16"/>
      <c r="M125" s="16"/>
      <c r="N125" s="16"/>
      <c r="O125" s="16"/>
      <c r="P125" s="16"/>
      <c r="Q125" s="71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6"/>
      <c r="AC125" s="16"/>
      <c r="AD125" s="16"/>
      <c r="AE125" s="16"/>
      <c r="AF125" s="16"/>
      <c r="AG125" s="16"/>
      <c r="AH125" s="16"/>
      <c r="AI125" s="16"/>
      <c r="AJ125" s="16"/>
      <c r="AK125" s="16"/>
    </row>
    <row r="126" spans="1:37" s="41" customFormat="1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  <c r="L126" s="16"/>
      <c r="M126" s="16"/>
      <c r="N126" s="16"/>
      <c r="O126" s="16"/>
      <c r="P126" s="16"/>
      <c r="Q126" s="71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</row>
    <row r="127" spans="1:37" s="41" customFormat="1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  <c r="L127" s="16"/>
      <c r="M127" s="16"/>
      <c r="N127" s="16"/>
      <c r="O127" s="16"/>
      <c r="P127" s="16"/>
      <c r="Q127" s="71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</row>
    <row r="128" spans="1:37" s="41" customFormat="1">
      <c r="A128" s="26"/>
      <c r="B128" s="26"/>
      <c r="C128" s="26"/>
      <c r="D128" s="26"/>
      <c r="E128" s="26"/>
      <c r="F128" s="26"/>
      <c r="G128" s="26"/>
      <c r="H128" s="26"/>
      <c r="I128" s="26"/>
      <c r="J128" s="26"/>
      <c r="K128" s="26"/>
      <c r="L128" s="16"/>
      <c r="M128" s="16"/>
      <c r="N128" s="16"/>
      <c r="O128" s="16"/>
      <c r="P128" s="16"/>
      <c r="Q128" s="71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</row>
    <row r="129" spans="1:37" s="41" customFormat="1">
      <c r="A129" s="26"/>
      <c r="B129" s="26"/>
      <c r="C129" s="26"/>
      <c r="D129" s="26"/>
      <c r="E129" s="26"/>
      <c r="F129" s="26"/>
      <c r="G129" s="26"/>
      <c r="H129" s="26"/>
      <c r="I129" s="26"/>
      <c r="J129" s="26"/>
      <c r="K129" s="26"/>
      <c r="L129" s="16"/>
      <c r="M129" s="16"/>
      <c r="N129" s="16"/>
      <c r="O129" s="16"/>
      <c r="P129" s="16"/>
      <c r="Q129" s="71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6"/>
      <c r="AC129" s="16"/>
      <c r="AD129" s="16"/>
      <c r="AE129" s="16"/>
      <c r="AF129" s="16"/>
      <c r="AG129" s="16"/>
      <c r="AH129" s="16"/>
      <c r="AI129" s="16"/>
      <c r="AJ129" s="16"/>
      <c r="AK129" s="16"/>
    </row>
    <row r="130" spans="1:37" s="41" customFormat="1">
      <c r="A130" s="26"/>
      <c r="B130" s="26"/>
      <c r="C130" s="26"/>
      <c r="D130" s="26"/>
      <c r="E130" s="26"/>
      <c r="F130" s="26"/>
      <c r="G130" s="26"/>
      <c r="H130" s="26"/>
      <c r="I130" s="26"/>
      <c r="J130" s="26"/>
      <c r="K130" s="26"/>
      <c r="L130" s="16"/>
      <c r="M130" s="16"/>
      <c r="N130" s="16"/>
      <c r="O130" s="16"/>
      <c r="P130" s="16"/>
      <c r="Q130" s="71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</row>
    <row r="131" spans="1:37" s="41" customFormat="1">
      <c r="A131" s="26"/>
      <c r="B131" s="26"/>
      <c r="C131" s="26"/>
      <c r="D131" s="26"/>
      <c r="E131" s="26"/>
      <c r="F131" s="26"/>
      <c r="G131" s="26"/>
      <c r="H131" s="26"/>
      <c r="I131" s="26"/>
      <c r="J131" s="26"/>
      <c r="K131" s="26"/>
      <c r="L131" s="16"/>
      <c r="M131" s="16"/>
      <c r="N131" s="16"/>
      <c r="O131" s="16"/>
      <c r="P131" s="16"/>
      <c r="Q131" s="71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</row>
    <row r="132" spans="1:37" s="41" customFormat="1">
      <c r="A132" s="26"/>
      <c r="B132" s="26"/>
      <c r="C132" s="26"/>
      <c r="D132" s="26"/>
      <c r="E132" s="26"/>
      <c r="F132" s="26"/>
      <c r="G132" s="26"/>
      <c r="H132" s="26"/>
      <c r="I132" s="26"/>
      <c r="J132" s="26"/>
      <c r="K132" s="26"/>
      <c r="L132" s="16"/>
      <c r="M132" s="16"/>
      <c r="N132" s="16"/>
      <c r="O132" s="16"/>
      <c r="P132" s="16"/>
      <c r="Q132" s="71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</row>
    <row r="133" spans="1:37" s="41" customFormat="1">
      <c r="A133" s="26"/>
      <c r="B133" s="26"/>
      <c r="C133" s="26"/>
      <c r="D133" s="26"/>
      <c r="E133" s="26"/>
      <c r="F133" s="26"/>
      <c r="G133" s="26"/>
      <c r="H133" s="26"/>
      <c r="I133" s="26"/>
      <c r="J133" s="26"/>
      <c r="K133" s="26"/>
      <c r="L133" s="16"/>
      <c r="M133" s="16"/>
      <c r="N133" s="16"/>
      <c r="O133" s="16"/>
      <c r="P133" s="16"/>
      <c r="Q133" s="71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6"/>
      <c r="AC133" s="16"/>
      <c r="AD133" s="16"/>
      <c r="AE133" s="16"/>
      <c r="AF133" s="16"/>
      <c r="AG133" s="16"/>
      <c r="AH133" s="16"/>
      <c r="AI133" s="16"/>
      <c r="AJ133" s="16"/>
      <c r="AK133" s="16"/>
    </row>
    <row r="134" spans="1:37" s="41" customFormat="1">
      <c r="A134" s="26"/>
      <c r="B134" s="26"/>
      <c r="C134" s="26"/>
      <c r="D134" s="26"/>
      <c r="E134" s="26"/>
      <c r="F134" s="26"/>
      <c r="G134" s="26"/>
      <c r="H134" s="26"/>
      <c r="I134" s="26"/>
      <c r="J134" s="26"/>
      <c r="K134" s="26"/>
      <c r="L134" s="16"/>
      <c r="M134" s="16"/>
      <c r="N134" s="16"/>
      <c r="O134" s="16"/>
      <c r="P134" s="16"/>
      <c r="Q134" s="71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</row>
    <row r="135" spans="1:37" s="41" customFormat="1">
      <c r="A135" s="26"/>
      <c r="B135" s="26"/>
      <c r="C135" s="26"/>
      <c r="D135" s="26"/>
      <c r="E135" s="26"/>
      <c r="F135" s="26"/>
      <c r="G135" s="26"/>
      <c r="H135" s="26"/>
      <c r="I135" s="26"/>
      <c r="J135" s="26"/>
      <c r="K135" s="26"/>
      <c r="L135" s="16"/>
      <c r="M135" s="16"/>
      <c r="N135" s="16"/>
      <c r="O135" s="16"/>
      <c r="P135" s="16"/>
      <c r="Q135" s="71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6"/>
      <c r="AC135" s="16"/>
      <c r="AD135" s="16"/>
      <c r="AE135" s="16"/>
      <c r="AF135" s="16"/>
      <c r="AG135" s="16"/>
      <c r="AH135" s="16"/>
      <c r="AI135" s="16"/>
      <c r="AJ135" s="16"/>
      <c r="AK135" s="16"/>
    </row>
    <row r="136" spans="1:37" s="41" customFormat="1">
      <c r="A136" s="26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16"/>
      <c r="M136" s="16"/>
      <c r="N136" s="16"/>
      <c r="O136" s="16"/>
      <c r="P136" s="16"/>
      <c r="Q136" s="71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/>
    </row>
    <row r="137" spans="1:37" s="41" customFormat="1">
      <c r="A137" s="26"/>
      <c r="B137" s="26"/>
      <c r="C137" s="26"/>
      <c r="D137" s="26"/>
      <c r="E137" s="26"/>
      <c r="F137" s="26"/>
      <c r="G137" s="26"/>
      <c r="H137" s="26"/>
      <c r="I137" s="26"/>
      <c r="J137" s="26"/>
      <c r="K137" s="26"/>
      <c r="L137" s="16"/>
      <c r="M137" s="16"/>
      <c r="N137" s="16"/>
      <c r="O137" s="16"/>
      <c r="P137" s="16"/>
      <c r="Q137" s="71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6"/>
      <c r="AC137" s="16"/>
      <c r="AD137" s="16"/>
      <c r="AE137" s="16"/>
      <c r="AF137" s="16"/>
      <c r="AG137" s="16"/>
      <c r="AH137" s="16"/>
      <c r="AI137" s="16"/>
      <c r="AJ137" s="16"/>
      <c r="AK137" s="16"/>
    </row>
    <row r="138" spans="1:37" s="41" customFormat="1">
      <c r="A138" s="26"/>
      <c r="B138" s="26"/>
      <c r="C138" s="26"/>
      <c r="D138" s="26"/>
      <c r="E138" s="26"/>
      <c r="F138" s="26"/>
      <c r="G138" s="26"/>
      <c r="H138" s="26"/>
      <c r="I138" s="26"/>
      <c r="J138" s="26"/>
      <c r="K138" s="26"/>
      <c r="L138" s="16"/>
      <c r="M138" s="16"/>
      <c r="N138" s="16"/>
      <c r="O138" s="16"/>
      <c r="P138" s="16"/>
      <c r="Q138" s="71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6"/>
      <c r="AC138" s="16"/>
      <c r="AD138" s="16"/>
      <c r="AE138" s="16"/>
      <c r="AF138" s="16"/>
      <c r="AG138" s="16"/>
      <c r="AH138" s="16"/>
      <c r="AI138" s="16"/>
      <c r="AJ138" s="16"/>
      <c r="AK138" s="16"/>
    </row>
    <row r="139" spans="1:37" s="41" customFormat="1">
      <c r="A139" s="26"/>
      <c r="B139" s="26"/>
      <c r="C139" s="26"/>
      <c r="D139" s="26"/>
      <c r="E139" s="26"/>
      <c r="F139" s="26"/>
      <c r="G139" s="26"/>
      <c r="H139" s="26"/>
      <c r="I139" s="26"/>
      <c r="J139" s="26"/>
      <c r="K139" s="26"/>
      <c r="L139" s="16"/>
      <c r="M139" s="16"/>
      <c r="N139" s="16"/>
      <c r="O139" s="16"/>
      <c r="P139" s="16"/>
      <c r="Q139" s="71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6"/>
      <c r="AC139" s="16"/>
      <c r="AD139" s="16"/>
      <c r="AE139" s="16"/>
      <c r="AF139" s="16"/>
      <c r="AG139" s="16"/>
      <c r="AH139" s="16"/>
      <c r="AI139" s="16"/>
      <c r="AJ139" s="16"/>
      <c r="AK139" s="16"/>
    </row>
    <row r="140" spans="1:37" s="41" customFormat="1">
      <c r="A140" s="26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16"/>
      <c r="M140" s="16"/>
      <c r="N140" s="16"/>
      <c r="O140" s="16"/>
      <c r="P140" s="16"/>
      <c r="Q140" s="71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</row>
    <row r="141" spans="1:37" s="41" customFormat="1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16"/>
      <c r="M141" s="16"/>
      <c r="N141" s="16"/>
      <c r="O141" s="16"/>
      <c r="P141" s="16"/>
      <c r="Q141" s="71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</row>
    <row r="142" spans="1:37" s="41" customFormat="1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16"/>
      <c r="M142" s="16"/>
      <c r="N142" s="16"/>
      <c r="O142" s="16"/>
      <c r="P142" s="16"/>
      <c r="Q142" s="71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6"/>
      <c r="AC142" s="16"/>
      <c r="AD142" s="16"/>
      <c r="AE142" s="16"/>
      <c r="AF142" s="16"/>
      <c r="AG142" s="16"/>
      <c r="AH142" s="16"/>
      <c r="AI142" s="16"/>
      <c r="AJ142" s="16"/>
      <c r="AK142" s="16"/>
    </row>
    <row r="143" spans="1:37" s="41" customFormat="1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16"/>
      <c r="M143" s="16"/>
      <c r="N143" s="16"/>
      <c r="O143" s="16"/>
      <c r="P143" s="16"/>
      <c r="Q143" s="71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</row>
    <row r="144" spans="1:37" s="41" customFormat="1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16"/>
      <c r="M144" s="16"/>
      <c r="N144" s="16"/>
      <c r="O144" s="16"/>
      <c r="P144" s="16"/>
      <c r="Q144" s="71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6"/>
      <c r="AC144" s="16"/>
      <c r="AD144" s="16"/>
      <c r="AE144" s="16"/>
      <c r="AF144" s="16"/>
      <c r="AG144" s="16"/>
      <c r="AH144" s="16"/>
      <c r="AI144" s="16"/>
      <c r="AJ144" s="16"/>
      <c r="AK144" s="16"/>
    </row>
    <row r="145" spans="1:37" s="41" customFormat="1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16"/>
      <c r="M145" s="16"/>
      <c r="N145" s="16"/>
      <c r="O145" s="16"/>
      <c r="P145" s="16"/>
      <c r="Q145" s="71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6"/>
      <c r="AC145" s="16"/>
      <c r="AD145" s="16"/>
      <c r="AE145" s="16"/>
      <c r="AF145" s="16"/>
      <c r="AG145" s="16"/>
      <c r="AH145" s="16"/>
      <c r="AI145" s="16"/>
      <c r="AJ145" s="16"/>
      <c r="AK145" s="16"/>
    </row>
    <row r="146" spans="1:37" s="41" customFormat="1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16"/>
      <c r="M146" s="16"/>
      <c r="N146" s="16"/>
      <c r="O146" s="16"/>
      <c r="P146" s="16"/>
      <c r="Q146" s="71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6"/>
      <c r="AC146" s="16"/>
      <c r="AD146" s="16"/>
      <c r="AE146" s="16"/>
      <c r="AF146" s="16"/>
      <c r="AG146" s="16"/>
      <c r="AH146" s="16"/>
      <c r="AI146" s="16"/>
      <c r="AJ146" s="16"/>
      <c r="AK146" s="16"/>
    </row>
    <row r="147" spans="1:37" s="41" customFormat="1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16"/>
      <c r="M147" s="16"/>
      <c r="N147" s="16"/>
      <c r="O147" s="16"/>
      <c r="P147" s="16"/>
      <c r="Q147" s="71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6"/>
      <c r="AC147" s="16"/>
      <c r="AD147" s="16"/>
      <c r="AE147" s="16"/>
      <c r="AF147" s="16"/>
      <c r="AG147" s="16"/>
      <c r="AH147" s="16"/>
      <c r="AI147" s="16"/>
      <c r="AJ147" s="16"/>
      <c r="AK147" s="16"/>
    </row>
    <row r="148" spans="1:37" s="41" customFormat="1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16"/>
      <c r="M148" s="16"/>
      <c r="N148" s="16"/>
      <c r="O148" s="16"/>
      <c r="P148" s="16"/>
      <c r="Q148" s="71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6"/>
      <c r="AC148" s="16"/>
      <c r="AD148" s="16"/>
      <c r="AE148" s="16"/>
      <c r="AF148" s="16"/>
      <c r="AG148" s="16"/>
      <c r="AH148" s="16"/>
      <c r="AI148" s="16"/>
      <c r="AJ148" s="16"/>
      <c r="AK148" s="16"/>
    </row>
    <row r="149" spans="1:37" s="41" customFormat="1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16"/>
      <c r="M149" s="16"/>
      <c r="N149" s="16"/>
      <c r="O149" s="16"/>
      <c r="P149" s="16"/>
      <c r="Q149" s="71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6"/>
      <c r="AC149" s="16"/>
      <c r="AD149" s="16"/>
      <c r="AE149" s="16"/>
      <c r="AF149" s="16"/>
      <c r="AG149" s="16"/>
      <c r="AH149" s="16"/>
      <c r="AI149" s="16"/>
      <c r="AJ149" s="16"/>
      <c r="AK149" s="16"/>
    </row>
    <row r="150" spans="1:37" s="41" customFormat="1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16"/>
      <c r="M150" s="16"/>
      <c r="N150" s="16"/>
      <c r="O150" s="16"/>
      <c r="P150" s="16"/>
      <c r="Q150" s="71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6"/>
      <c r="AC150" s="16"/>
      <c r="AD150" s="16"/>
      <c r="AE150" s="16"/>
      <c r="AF150" s="16"/>
      <c r="AG150" s="16"/>
      <c r="AH150" s="16"/>
      <c r="AI150" s="16"/>
      <c r="AJ150" s="16"/>
      <c r="AK150" s="16"/>
    </row>
    <row r="151" spans="1:37" s="41" customFormat="1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16"/>
      <c r="M151" s="16"/>
      <c r="N151" s="16"/>
      <c r="O151" s="16"/>
      <c r="P151" s="16"/>
      <c r="Q151" s="71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6"/>
      <c r="AC151" s="16"/>
      <c r="AD151" s="16"/>
      <c r="AE151" s="16"/>
      <c r="AF151" s="16"/>
      <c r="AG151" s="16"/>
      <c r="AH151" s="16"/>
      <c r="AI151" s="16"/>
      <c r="AJ151" s="16"/>
      <c r="AK151" s="16"/>
    </row>
    <row r="152" spans="1:37" s="41" customFormat="1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16"/>
      <c r="M152" s="16"/>
      <c r="N152" s="16"/>
      <c r="O152" s="16"/>
      <c r="P152" s="16"/>
      <c r="Q152" s="71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6"/>
      <c r="AC152" s="16"/>
      <c r="AD152" s="16"/>
      <c r="AE152" s="16"/>
      <c r="AF152" s="16"/>
      <c r="AG152" s="16"/>
      <c r="AH152" s="16"/>
      <c r="AI152" s="16"/>
      <c r="AJ152" s="16"/>
      <c r="AK152" s="16"/>
    </row>
    <row r="153" spans="1:37" s="41" customFormat="1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16"/>
      <c r="M153" s="16"/>
      <c r="N153" s="16"/>
      <c r="O153" s="16"/>
      <c r="P153" s="16"/>
      <c r="Q153" s="71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6"/>
      <c r="AC153" s="16"/>
      <c r="AD153" s="16"/>
      <c r="AE153" s="16"/>
      <c r="AF153" s="16"/>
      <c r="AG153" s="16"/>
      <c r="AH153" s="16"/>
      <c r="AI153" s="16"/>
      <c r="AJ153" s="16"/>
      <c r="AK153" s="16"/>
    </row>
    <row r="154" spans="1:37" s="41" customFormat="1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16"/>
      <c r="M154" s="16"/>
      <c r="N154" s="16"/>
      <c r="O154" s="16"/>
      <c r="P154" s="16"/>
      <c r="Q154" s="71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6"/>
      <c r="AC154" s="16"/>
      <c r="AD154" s="16"/>
      <c r="AE154" s="16"/>
      <c r="AF154" s="16"/>
      <c r="AG154" s="16"/>
      <c r="AH154" s="16"/>
      <c r="AI154" s="16"/>
      <c r="AJ154" s="16"/>
      <c r="AK154" s="16"/>
    </row>
    <row r="155" spans="1:37" s="41" customFormat="1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16"/>
      <c r="M155" s="16"/>
      <c r="N155" s="16"/>
      <c r="O155" s="16"/>
      <c r="P155" s="16"/>
      <c r="Q155" s="71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6"/>
      <c r="AC155" s="16"/>
      <c r="AD155" s="16"/>
      <c r="AE155" s="16"/>
      <c r="AF155" s="16"/>
      <c r="AG155" s="16"/>
      <c r="AH155" s="16"/>
      <c r="AI155" s="16"/>
      <c r="AJ155" s="16"/>
      <c r="AK155" s="16"/>
    </row>
    <row r="156" spans="1:37" s="41" customFormat="1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16"/>
      <c r="M156" s="16"/>
      <c r="N156" s="16"/>
      <c r="O156" s="16"/>
      <c r="P156" s="16"/>
      <c r="Q156" s="71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6"/>
      <c r="AC156" s="16"/>
      <c r="AD156" s="16"/>
      <c r="AE156" s="16"/>
      <c r="AF156" s="16"/>
      <c r="AG156" s="16"/>
      <c r="AH156" s="16"/>
      <c r="AI156" s="16"/>
      <c r="AJ156" s="16"/>
      <c r="AK156" s="16"/>
    </row>
    <row r="157" spans="1:37" s="41" customFormat="1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16"/>
      <c r="M157" s="16"/>
      <c r="N157" s="16"/>
      <c r="O157" s="16"/>
      <c r="P157" s="16"/>
      <c r="Q157" s="71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6"/>
      <c r="AC157" s="16"/>
      <c r="AD157" s="16"/>
      <c r="AE157" s="16"/>
      <c r="AF157" s="16"/>
      <c r="AG157" s="16"/>
      <c r="AH157" s="16"/>
      <c r="AI157" s="16"/>
      <c r="AJ157" s="16"/>
      <c r="AK157" s="16"/>
    </row>
    <row r="158" spans="1:37" s="41" customFormat="1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16"/>
      <c r="M158" s="16"/>
      <c r="N158" s="16"/>
      <c r="O158" s="16"/>
      <c r="P158" s="16"/>
      <c r="Q158" s="71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6"/>
      <c r="AC158" s="16"/>
      <c r="AD158" s="16"/>
      <c r="AE158" s="16"/>
      <c r="AF158" s="16"/>
      <c r="AG158" s="16"/>
      <c r="AH158" s="16"/>
      <c r="AI158" s="16"/>
      <c r="AJ158" s="16"/>
      <c r="AK158" s="16"/>
    </row>
    <row r="159" spans="1:37" s="41" customFormat="1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16"/>
      <c r="M159" s="16"/>
      <c r="N159" s="16"/>
      <c r="O159" s="16"/>
      <c r="P159" s="16"/>
      <c r="Q159" s="71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6"/>
      <c r="AC159" s="16"/>
      <c r="AD159" s="16"/>
      <c r="AE159" s="16"/>
      <c r="AF159" s="16"/>
      <c r="AG159" s="16"/>
      <c r="AH159" s="16"/>
      <c r="AI159" s="16"/>
      <c r="AJ159" s="16"/>
      <c r="AK159" s="16"/>
    </row>
    <row r="160" spans="1:37" s="41" customFormat="1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16"/>
      <c r="M160" s="16"/>
      <c r="N160" s="16"/>
      <c r="O160" s="16"/>
      <c r="P160" s="16"/>
      <c r="Q160" s="71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6"/>
      <c r="AC160" s="16"/>
      <c r="AD160" s="16"/>
      <c r="AE160" s="16"/>
      <c r="AF160" s="16"/>
      <c r="AG160" s="16"/>
      <c r="AH160" s="16"/>
      <c r="AI160" s="16"/>
      <c r="AJ160" s="16"/>
      <c r="AK160" s="16"/>
    </row>
    <row r="161" spans="1:37" s="41" customFormat="1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16"/>
      <c r="M161" s="16"/>
      <c r="N161" s="16"/>
      <c r="O161" s="16"/>
      <c r="P161" s="16"/>
      <c r="Q161" s="71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6"/>
      <c r="AC161" s="16"/>
      <c r="AD161" s="16"/>
      <c r="AE161" s="16"/>
      <c r="AF161" s="16"/>
      <c r="AG161" s="16"/>
      <c r="AH161" s="16"/>
      <c r="AI161" s="16"/>
      <c r="AJ161" s="16"/>
      <c r="AK161" s="16"/>
    </row>
    <row r="162" spans="1:37" s="41" customFormat="1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16"/>
      <c r="M162" s="16"/>
      <c r="N162" s="16"/>
      <c r="O162" s="16"/>
      <c r="P162" s="16"/>
      <c r="Q162" s="71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6"/>
      <c r="AC162" s="16"/>
      <c r="AD162" s="16"/>
      <c r="AE162" s="16"/>
      <c r="AF162" s="16"/>
      <c r="AG162" s="16"/>
      <c r="AH162" s="16"/>
      <c r="AI162" s="16"/>
      <c r="AJ162" s="16"/>
      <c r="AK162" s="16"/>
    </row>
    <row r="163" spans="1:37" s="41" customFormat="1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16"/>
      <c r="M163" s="16"/>
      <c r="N163" s="16"/>
      <c r="O163" s="16"/>
      <c r="P163" s="16"/>
      <c r="Q163" s="71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6"/>
      <c r="AC163" s="16"/>
      <c r="AD163" s="16"/>
      <c r="AE163" s="16"/>
      <c r="AF163" s="16"/>
      <c r="AG163" s="16"/>
      <c r="AH163" s="16"/>
      <c r="AI163" s="16"/>
      <c r="AJ163" s="16"/>
      <c r="AK163" s="16"/>
    </row>
    <row r="164" spans="1:37" s="41" customFormat="1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16"/>
      <c r="M164" s="16"/>
      <c r="N164" s="16"/>
      <c r="O164" s="16"/>
      <c r="P164" s="16"/>
      <c r="Q164" s="71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6"/>
      <c r="AC164" s="16"/>
      <c r="AD164" s="16"/>
      <c r="AE164" s="16"/>
      <c r="AF164" s="16"/>
      <c r="AG164" s="16"/>
      <c r="AH164" s="16"/>
      <c r="AI164" s="16"/>
      <c r="AJ164" s="16"/>
      <c r="AK164" s="16"/>
    </row>
    <row r="165" spans="1:37" s="41" customFormat="1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16"/>
      <c r="M165" s="16"/>
      <c r="N165" s="16"/>
      <c r="O165" s="16"/>
      <c r="P165" s="16"/>
      <c r="Q165" s="71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6"/>
      <c r="AC165" s="16"/>
      <c r="AD165" s="16"/>
      <c r="AE165" s="16"/>
      <c r="AF165" s="16"/>
      <c r="AG165" s="16"/>
      <c r="AH165" s="16"/>
      <c r="AI165" s="16"/>
      <c r="AJ165" s="16"/>
      <c r="AK165" s="16"/>
    </row>
    <row r="166" spans="1:37" s="41" customFormat="1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16"/>
      <c r="M166" s="16"/>
      <c r="N166" s="16"/>
      <c r="O166" s="16"/>
      <c r="P166" s="16"/>
      <c r="Q166" s="71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6"/>
      <c r="AC166" s="16"/>
      <c r="AD166" s="16"/>
      <c r="AE166" s="16"/>
      <c r="AF166" s="16"/>
      <c r="AG166" s="16"/>
      <c r="AH166" s="16"/>
      <c r="AI166" s="16"/>
      <c r="AJ166" s="16"/>
      <c r="AK166" s="16"/>
    </row>
    <row r="167" spans="1:37" s="41" customFormat="1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16"/>
      <c r="M167" s="16"/>
      <c r="N167" s="16"/>
      <c r="O167" s="16"/>
      <c r="P167" s="16"/>
      <c r="Q167" s="71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6"/>
      <c r="AC167" s="16"/>
      <c r="AD167" s="16"/>
      <c r="AE167" s="16"/>
      <c r="AF167" s="16"/>
      <c r="AG167" s="16"/>
      <c r="AH167" s="16"/>
      <c r="AI167" s="16"/>
      <c r="AJ167" s="16"/>
      <c r="AK167" s="16"/>
    </row>
    <row r="168" spans="1:37" s="41" customFormat="1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16"/>
      <c r="M168" s="16"/>
      <c r="N168" s="16"/>
      <c r="O168" s="16"/>
      <c r="P168" s="16"/>
      <c r="Q168" s="71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6"/>
      <c r="AC168" s="16"/>
      <c r="AD168" s="16"/>
      <c r="AE168" s="16"/>
      <c r="AF168" s="16"/>
      <c r="AG168" s="16"/>
      <c r="AH168" s="16"/>
      <c r="AI168" s="16"/>
      <c r="AJ168" s="16"/>
      <c r="AK168" s="16"/>
    </row>
    <row r="169" spans="1:37" s="41" customFormat="1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16"/>
      <c r="M169" s="16"/>
      <c r="N169" s="16"/>
      <c r="O169" s="16"/>
      <c r="P169" s="16"/>
      <c r="Q169" s="71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6"/>
      <c r="AC169" s="16"/>
      <c r="AD169" s="16"/>
      <c r="AE169" s="16"/>
      <c r="AF169" s="16"/>
      <c r="AG169" s="16"/>
      <c r="AH169" s="16"/>
      <c r="AI169" s="16"/>
      <c r="AJ169" s="16"/>
      <c r="AK169" s="16"/>
    </row>
    <row r="170" spans="1:37" s="41" customFormat="1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16"/>
      <c r="M170" s="16"/>
      <c r="N170" s="16"/>
      <c r="O170" s="16"/>
      <c r="P170" s="16"/>
      <c r="Q170" s="71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6"/>
      <c r="AC170" s="16"/>
      <c r="AD170" s="16"/>
      <c r="AE170" s="16"/>
      <c r="AF170" s="16"/>
      <c r="AG170" s="16"/>
      <c r="AH170" s="16"/>
      <c r="AI170" s="16"/>
      <c r="AJ170" s="16"/>
      <c r="AK170" s="16"/>
    </row>
    <row r="171" spans="1:37" s="41" customFormat="1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16"/>
      <c r="M171" s="16"/>
      <c r="N171" s="16"/>
      <c r="O171" s="16"/>
      <c r="P171" s="16"/>
      <c r="Q171" s="71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6"/>
      <c r="AC171" s="16"/>
      <c r="AD171" s="16"/>
      <c r="AE171" s="16"/>
      <c r="AF171" s="16"/>
      <c r="AG171" s="16"/>
      <c r="AH171" s="16"/>
      <c r="AI171" s="16"/>
      <c r="AJ171" s="16"/>
      <c r="AK171" s="16"/>
    </row>
    <row r="172" spans="1:37" s="41" customFormat="1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16"/>
      <c r="M172" s="16"/>
      <c r="N172" s="16"/>
      <c r="O172" s="16"/>
      <c r="P172" s="16"/>
      <c r="Q172" s="71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6"/>
      <c r="AC172" s="16"/>
      <c r="AD172" s="16"/>
      <c r="AE172" s="16"/>
      <c r="AF172" s="16"/>
      <c r="AG172" s="16"/>
      <c r="AH172" s="16"/>
      <c r="AI172" s="16"/>
      <c r="AJ172" s="16"/>
      <c r="AK172" s="16"/>
    </row>
    <row r="173" spans="1:37" s="41" customFormat="1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16"/>
      <c r="M173" s="16"/>
      <c r="N173" s="16"/>
      <c r="O173" s="16"/>
      <c r="P173" s="16"/>
      <c r="Q173" s="71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6"/>
      <c r="AC173" s="16"/>
      <c r="AD173" s="16"/>
      <c r="AE173" s="16"/>
      <c r="AF173" s="16"/>
      <c r="AG173" s="16"/>
      <c r="AH173" s="16"/>
      <c r="AI173" s="16"/>
      <c r="AJ173" s="16"/>
      <c r="AK173" s="16"/>
    </row>
    <row r="174" spans="1:37" s="41" customFormat="1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16"/>
      <c r="M174" s="16"/>
      <c r="N174" s="16"/>
      <c r="O174" s="16"/>
      <c r="P174" s="16"/>
      <c r="Q174" s="71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6"/>
      <c r="AC174" s="16"/>
      <c r="AD174" s="16"/>
      <c r="AE174" s="16"/>
      <c r="AF174" s="16"/>
      <c r="AG174" s="16"/>
      <c r="AH174" s="16"/>
      <c r="AI174" s="16"/>
      <c r="AJ174" s="16"/>
      <c r="AK174" s="16"/>
    </row>
    <row r="175" spans="1:37" s="41" customFormat="1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16"/>
      <c r="M175" s="16"/>
      <c r="N175" s="16"/>
      <c r="O175" s="16"/>
      <c r="P175" s="16"/>
      <c r="Q175" s="71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</row>
    <row r="176" spans="1:37" s="41" customFormat="1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16"/>
      <c r="M176" s="16"/>
      <c r="N176" s="16"/>
      <c r="O176" s="16"/>
      <c r="P176" s="16"/>
      <c r="Q176" s="71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6"/>
      <c r="AC176" s="16"/>
      <c r="AD176" s="16"/>
      <c r="AE176" s="16"/>
      <c r="AF176" s="16"/>
      <c r="AG176" s="16"/>
      <c r="AH176" s="16"/>
      <c r="AI176" s="16"/>
      <c r="AJ176" s="16"/>
      <c r="AK176" s="16"/>
    </row>
    <row r="177" spans="1:37" s="41" customFormat="1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16"/>
      <c r="M177" s="16"/>
      <c r="N177" s="16"/>
      <c r="O177" s="16"/>
      <c r="P177" s="16"/>
      <c r="Q177" s="71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6"/>
      <c r="AC177" s="16"/>
      <c r="AD177" s="16"/>
      <c r="AE177" s="16"/>
      <c r="AF177" s="16"/>
      <c r="AG177" s="16"/>
      <c r="AH177" s="16"/>
      <c r="AI177" s="16"/>
      <c r="AJ177" s="16"/>
      <c r="AK177" s="16"/>
    </row>
    <row r="178" spans="1:37" s="41" customFormat="1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16"/>
      <c r="M178" s="16"/>
      <c r="N178" s="16"/>
      <c r="O178" s="16"/>
      <c r="P178" s="16"/>
      <c r="Q178" s="71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6"/>
      <c r="AC178" s="16"/>
      <c r="AD178" s="16"/>
      <c r="AE178" s="16"/>
      <c r="AF178" s="16"/>
      <c r="AG178" s="16"/>
      <c r="AH178" s="16"/>
      <c r="AI178" s="16"/>
      <c r="AJ178" s="16"/>
      <c r="AK178" s="16"/>
    </row>
    <row r="179" spans="1:37" s="41" customFormat="1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16"/>
      <c r="M179" s="16"/>
      <c r="N179" s="16"/>
      <c r="O179" s="16"/>
      <c r="P179" s="16"/>
      <c r="Q179" s="71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6"/>
      <c r="AC179" s="16"/>
      <c r="AD179" s="16"/>
      <c r="AE179" s="16"/>
      <c r="AF179" s="16"/>
      <c r="AG179" s="16"/>
      <c r="AH179" s="16"/>
      <c r="AI179" s="16"/>
      <c r="AJ179" s="16"/>
      <c r="AK179" s="16"/>
    </row>
    <row r="180" spans="1:37" s="41" customFormat="1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16"/>
      <c r="M180" s="16"/>
      <c r="N180" s="16"/>
      <c r="O180" s="16"/>
      <c r="P180" s="16"/>
      <c r="Q180" s="71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6"/>
      <c r="AC180" s="16"/>
      <c r="AD180" s="16"/>
      <c r="AE180" s="16"/>
      <c r="AF180" s="16"/>
      <c r="AG180" s="16"/>
      <c r="AH180" s="16"/>
      <c r="AI180" s="16"/>
      <c r="AJ180" s="16"/>
      <c r="AK180" s="16"/>
    </row>
    <row r="181" spans="1:37" s="41" customFormat="1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16"/>
      <c r="M181" s="16"/>
      <c r="N181" s="16"/>
      <c r="O181" s="16"/>
      <c r="P181" s="16"/>
      <c r="Q181" s="71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</row>
    <row r="182" spans="1:37" s="41" customFormat="1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16"/>
      <c r="M182" s="16"/>
      <c r="N182" s="16"/>
      <c r="O182" s="16"/>
      <c r="P182" s="16"/>
      <c r="Q182" s="71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</row>
    <row r="183" spans="1:37" s="41" customFormat="1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16"/>
      <c r="M183" s="16"/>
      <c r="N183" s="16"/>
      <c r="O183" s="16"/>
      <c r="P183" s="16"/>
      <c r="Q183" s="71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</row>
    <row r="184" spans="1:37" s="41" customFormat="1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16"/>
      <c r="M184" s="16"/>
      <c r="N184" s="16"/>
      <c r="O184" s="16"/>
      <c r="P184" s="16"/>
      <c r="Q184" s="71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</row>
    <row r="185" spans="1:37" s="41" customFormat="1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16"/>
      <c r="M185" s="16"/>
      <c r="N185" s="16"/>
      <c r="O185" s="16"/>
      <c r="P185" s="16"/>
      <c r="Q185" s="71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</row>
    <row r="186" spans="1:37" s="41" customFormat="1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16"/>
      <c r="M186" s="16"/>
      <c r="N186" s="16"/>
      <c r="O186" s="16"/>
      <c r="P186" s="16"/>
      <c r="Q186" s="71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</row>
    <row r="187" spans="1:37" s="41" customFormat="1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16"/>
      <c r="M187" s="16"/>
      <c r="N187" s="16"/>
      <c r="O187" s="16"/>
      <c r="P187" s="16"/>
      <c r="Q187" s="71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</row>
    <row r="188" spans="1:37" s="41" customFormat="1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16"/>
      <c r="M188" s="16"/>
      <c r="N188" s="16"/>
      <c r="O188" s="16"/>
      <c r="P188" s="16"/>
      <c r="Q188" s="71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</row>
    <row r="189" spans="1:37" s="41" customFormat="1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16"/>
      <c r="M189" s="16"/>
      <c r="N189" s="16"/>
      <c r="O189" s="16"/>
      <c r="P189" s="16"/>
      <c r="Q189" s="71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</row>
    <row r="190" spans="1:37" s="41" customFormat="1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16"/>
      <c r="M190" s="16"/>
      <c r="N190" s="16"/>
      <c r="O190" s="16"/>
      <c r="P190" s="16"/>
      <c r="Q190" s="71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</row>
    <row r="191" spans="1:37" s="41" customFormat="1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16"/>
      <c r="M191" s="16"/>
      <c r="N191" s="16"/>
      <c r="O191" s="16"/>
      <c r="P191" s="16"/>
      <c r="Q191" s="71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</row>
    <row r="192" spans="1:37" s="41" customFormat="1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16"/>
      <c r="M192" s="16"/>
      <c r="N192" s="16"/>
      <c r="O192" s="16"/>
      <c r="P192" s="16"/>
      <c r="Q192" s="71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</row>
    <row r="193" spans="1:37" s="41" customFormat="1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16"/>
      <c r="M193" s="16"/>
      <c r="N193" s="16"/>
      <c r="O193" s="16"/>
      <c r="P193" s="16"/>
      <c r="Q193" s="71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</row>
    <row r="194" spans="1:37" s="41" customFormat="1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16"/>
      <c r="M194" s="16"/>
      <c r="N194" s="16"/>
      <c r="O194" s="16"/>
      <c r="P194" s="16"/>
      <c r="Q194" s="71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</row>
    <row r="195" spans="1:37" s="41" customFormat="1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16"/>
      <c r="M195" s="16"/>
      <c r="N195" s="16"/>
      <c r="O195" s="16"/>
      <c r="P195" s="16"/>
      <c r="Q195" s="71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</row>
    <row r="196" spans="1:37" s="41" customFormat="1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16"/>
      <c r="M196" s="16"/>
      <c r="N196" s="16"/>
      <c r="O196" s="16"/>
      <c r="P196" s="16"/>
      <c r="Q196" s="71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</row>
    <row r="197" spans="1:37" s="41" customFormat="1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16"/>
      <c r="M197" s="16"/>
      <c r="N197" s="16"/>
      <c r="O197" s="16"/>
      <c r="P197" s="16"/>
      <c r="Q197" s="71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</row>
    <row r="198" spans="1:37" s="41" customFormat="1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16"/>
      <c r="M198" s="16"/>
      <c r="N198" s="16"/>
      <c r="O198" s="16"/>
      <c r="P198" s="16"/>
      <c r="Q198" s="71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</row>
    <row r="199" spans="1:37" s="41" customFormat="1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16"/>
      <c r="M199" s="16"/>
      <c r="N199" s="16"/>
      <c r="O199" s="16"/>
      <c r="P199" s="16"/>
      <c r="Q199" s="71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</row>
    <row r="200" spans="1:37" s="41" customFormat="1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16"/>
      <c r="M200" s="16"/>
      <c r="N200" s="16"/>
      <c r="O200" s="16"/>
      <c r="P200" s="16"/>
      <c r="Q200" s="71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</row>
    <row r="201" spans="1:37" s="41" customFormat="1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16"/>
      <c r="M201" s="16"/>
      <c r="N201" s="16"/>
      <c r="O201" s="16"/>
      <c r="P201" s="16"/>
      <c r="Q201" s="71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</row>
    <row r="202" spans="1:37" s="41" customFormat="1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16"/>
      <c r="M202" s="16"/>
      <c r="N202" s="16"/>
      <c r="O202" s="16"/>
      <c r="P202" s="16"/>
      <c r="Q202" s="71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</row>
    <row r="203" spans="1:37" s="41" customFormat="1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16"/>
      <c r="M203" s="16"/>
      <c r="N203" s="16"/>
      <c r="O203" s="16"/>
      <c r="P203" s="16"/>
      <c r="Q203" s="71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</row>
    <row r="204" spans="1:37" s="41" customFormat="1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16"/>
      <c r="M204" s="16"/>
      <c r="N204" s="16"/>
      <c r="O204" s="16"/>
      <c r="P204" s="16"/>
      <c r="Q204" s="71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</row>
    <row r="205" spans="1:37" s="41" customFormat="1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16"/>
      <c r="M205" s="16"/>
      <c r="N205" s="16"/>
      <c r="O205" s="16"/>
      <c r="P205" s="16"/>
      <c r="Q205" s="71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</row>
    <row r="206" spans="1:37" s="41" customFormat="1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16"/>
      <c r="M206" s="16"/>
      <c r="N206" s="16"/>
      <c r="O206" s="16"/>
      <c r="P206" s="16"/>
      <c r="Q206" s="71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</row>
    <row r="207" spans="1:37">
      <c r="A207" s="48"/>
      <c r="B207" s="48"/>
      <c r="C207" s="48"/>
      <c r="D207" s="48"/>
      <c r="E207" s="48"/>
      <c r="F207" s="48"/>
      <c r="G207" s="48"/>
      <c r="H207" s="48"/>
      <c r="I207" s="48"/>
      <c r="J207" s="48"/>
      <c r="K207" s="48"/>
      <c r="L207" s="49"/>
      <c r="M207" s="49"/>
      <c r="N207" s="49"/>
      <c r="O207" s="49"/>
      <c r="P207" s="49"/>
      <c r="Q207" s="77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49"/>
      <c r="AC207" s="49"/>
      <c r="AD207" s="49"/>
      <c r="AE207" s="49"/>
      <c r="AF207" s="49"/>
      <c r="AG207" s="49"/>
      <c r="AH207" s="49"/>
      <c r="AI207" s="49"/>
      <c r="AJ207" s="49"/>
      <c r="AK207" s="49"/>
    </row>
    <row r="208" spans="1:37">
      <c r="A208" s="48"/>
      <c r="B208" s="48"/>
      <c r="C208" s="48"/>
      <c r="D208" s="48"/>
      <c r="E208" s="48"/>
      <c r="F208" s="48"/>
      <c r="G208" s="48"/>
      <c r="H208" s="48"/>
      <c r="I208" s="48"/>
      <c r="J208" s="48"/>
      <c r="K208" s="48"/>
      <c r="L208" s="49"/>
      <c r="M208" s="49"/>
      <c r="N208" s="49"/>
      <c r="O208" s="49"/>
      <c r="P208" s="49"/>
      <c r="Q208" s="77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49"/>
      <c r="AC208" s="49"/>
      <c r="AD208" s="49"/>
      <c r="AE208" s="49"/>
      <c r="AF208" s="49"/>
      <c r="AG208" s="49"/>
      <c r="AH208" s="49"/>
      <c r="AI208" s="49"/>
      <c r="AJ208" s="49"/>
      <c r="AK208" s="49"/>
    </row>
    <row r="209" spans="1:37">
      <c r="A209" s="48"/>
      <c r="B209" s="48"/>
      <c r="C209" s="48"/>
      <c r="D209" s="48"/>
      <c r="E209" s="48"/>
      <c r="F209" s="48"/>
      <c r="G209" s="48"/>
      <c r="H209" s="48"/>
      <c r="I209" s="48"/>
      <c r="J209" s="48"/>
      <c r="K209" s="48"/>
      <c r="L209" s="49"/>
      <c r="M209" s="49"/>
      <c r="N209" s="49"/>
      <c r="O209" s="49"/>
      <c r="P209" s="49"/>
      <c r="Q209" s="77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49"/>
      <c r="AC209" s="49"/>
      <c r="AD209" s="49"/>
      <c r="AE209" s="49"/>
      <c r="AF209" s="49"/>
      <c r="AG209" s="49"/>
      <c r="AH209" s="49"/>
      <c r="AI209" s="49"/>
      <c r="AJ209" s="49"/>
      <c r="AK209" s="49"/>
    </row>
    <row r="210" spans="1:37">
      <c r="A210" s="48"/>
      <c r="B210" s="48"/>
      <c r="C210" s="48"/>
      <c r="D210" s="48"/>
      <c r="E210" s="48"/>
      <c r="F210" s="48"/>
      <c r="G210" s="48"/>
      <c r="H210" s="48"/>
      <c r="I210" s="48"/>
      <c r="J210" s="48"/>
      <c r="K210" s="48"/>
      <c r="L210" s="49"/>
      <c r="M210" s="49"/>
      <c r="N210" s="49"/>
      <c r="O210" s="49"/>
      <c r="P210" s="49"/>
      <c r="Q210" s="77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49"/>
      <c r="AC210" s="49"/>
      <c r="AD210" s="49"/>
      <c r="AE210" s="49"/>
      <c r="AF210" s="49"/>
      <c r="AG210" s="49"/>
      <c r="AH210" s="49"/>
      <c r="AI210" s="49"/>
      <c r="AJ210" s="49"/>
      <c r="AK210" s="49"/>
    </row>
    <row r="211" spans="1:37">
      <c r="A211" s="48"/>
      <c r="B211" s="48"/>
      <c r="C211" s="48"/>
      <c r="D211" s="48"/>
      <c r="E211" s="48"/>
      <c r="F211" s="48"/>
      <c r="G211" s="48"/>
      <c r="H211" s="48"/>
      <c r="I211" s="48"/>
      <c r="J211" s="48"/>
      <c r="K211" s="48"/>
      <c r="L211" s="49"/>
      <c r="M211" s="49"/>
      <c r="N211" s="49"/>
      <c r="O211" s="49"/>
      <c r="P211" s="49"/>
      <c r="Q211" s="77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</row>
    <row r="212" spans="1:37">
      <c r="A212" s="48"/>
      <c r="B212" s="48"/>
      <c r="C212" s="48"/>
      <c r="D212" s="48"/>
      <c r="E212" s="48"/>
      <c r="F212" s="48"/>
      <c r="G212" s="48"/>
      <c r="H212" s="48"/>
      <c r="I212" s="48"/>
      <c r="J212" s="48"/>
      <c r="K212" s="48"/>
      <c r="L212" s="49"/>
      <c r="M212" s="49"/>
      <c r="N212" s="49"/>
      <c r="O212" s="49"/>
      <c r="P212" s="49"/>
      <c r="Q212" s="77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49"/>
      <c r="AC212" s="49"/>
      <c r="AD212" s="49"/>
      <c r="AE212" s="49"/>
      <c r="AF212" s="49"/>
      <c r="AG212" s="49"/>
      <c r="AH212" s="49"/>
      <c r="AI212" s="49"/>
      <c r="AJ212" s="49"/>
      <c r="AK212" s="49"/>
    </row>
    <row r="213" spans="1:37">
      <c r="A213" s="48"/>
      <c r="B213" s="48"/>
      <c r="C213" s="48"/>
      <c r="D213" s="48"/>
      <c r="E213" s="48"/>
      <c r="F213" s="48"/>
      <c r="G213" s="48"/>
      <c r="H213" s="48"/>
      <c r="I213" s="48"/>
      <c r="J213" s="48"/>
      <c r="K213" s="48"/>
      <c r="L213" s="49"/>
      <c r="M213" s="49"/>
      <c r="N213" s="49"/>
      <c r="O213" s="49"/>
      <c r="P213" s="49"/>
      <c r="Q213" s="77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49"/>
      <c r="AC213" s="49"/>
      <c r="AD213" s="49"/>
      <c r="AE213" s="49"/>
      <c r="AF213" s="49"/>
      <c r="AG213" s="49"/>
      <c r="AH213" s="49"/>
      <c r="AI213" s="49"/>
      <c r="AJ213" s="49"/>
      <c r="AK213" s="49"/>
    </row>
    <row r="214" spans="1:37">
      <c r="A214" s="48"/>
      <c r="B214" s="48"/>
      <c r="C214" s="48"/>
      <c r="D214" s="48"/>
      <c r="E214" s="48"/>
      <c r="F214" s="48"/>
      <c r="G214" s="48"/>
      <c r="H214" s="48"/>
      <c r="I214" s="48"/>
      <c r="J214" s="48"/>
      <c r="K214" s="48"/>
      <c r="L214" s="49"/>
      <c r="M214" s="49"/>
      <c r="N214" s="49"/>
      <c r="O214" s="49"/>
      <c r="P214" s="49"/>
      <c r="Q214" s="77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49"/>
      <c r="AC214" s="49"/>
      <c r="AD214" s="49"/>
      <c r="AE214" s="49"/>
      <c r="AF214" s="49"/>
      <c r="AG214" s="49"/>
      <c r="AH214" s="49"/>
      <c r="AI214" s="49"/>
      <c r="AJ214" s="49"/>
      <c r="AK214" s="49"/>
    </row>
    <row r="215" spans="1:37">
      <c r="A215" s="48"/>
      <c r="B215" s="48"/>
      <c r="C215" s="48"/>
      <c r="D215" s="48"/>
      <c r="E215" s="48"/>
      <c r="F215" s="48"/>
      <c r="G215" s="48"/>
      <c r="H215" s="48"/>
      <c r="I215" s="48"/>
      <c r="J215" s="48"/>
      <c r="K215" s="48"/>
      <c r="L215" s="49"/>
      <c r="M215" s="49"/>
      <c r="N215" s="49"/>
      <c r="O215" s="49"/>
      <c r="P215" s="49"/>
      <c r="Q215" s="77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49"/>
      <c r="AC215" s="49"/>
      <c r="AD215" s="49"/>
      <c r="AE215" s="49"/>
      <c r="AF215" s="49"/>
      <c r="AG215" s="49"/>
      <c r="AH215" s="49"/>
      <c r="AI215" s="49"/>
      <c r="AJ215" s="49"/>
      <c r="AK215" s="49"/>
    </row>
    <row r="216" spans="1:37">
      <c r="A216" s="48"/>
      <c r="B216" s="48"/>
      <c r="C216" s="48"/>
      <c r="D216" s="48"/>
      <c r="E216" s="48"/>
      <c r="F216" s="48"/>
      <c r="G216" s="48"/>
      <c r="H216" s="48"/>
      <c r="I216" s="48"/>
      <c r="J216" s="48"/>
      <c r="K216" s="48"/>
      <c r="L216" s="49"/>
      <c r="M216" s="49"/>
      <c r="N216" s="49"/>
      <c r="O216" s="49"/>
      <c r="P216" s="49"/>
      <c r="Q216" s="77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49"/>
      <c r="AC216" s="49"/>
      <c r="AD216" s="49"/>
      <c r="AE216" s="49"/>
      <c r="AF216" s="49"/>
      <c r="AG216" s="49"/>
      <c r="AH216" s="49"/>
      <c r="AI216" s="49"/>
      <c r="AJ216" s="49"/>
      <c r="AK216" s="49"/>
    </row>
    <row r="217" spans="1:37">
      <c r="A217" s="48"/>
      <c r="B217" s="48"/>
      <c r="C217" s="48"/>
      <c r="D217" s="48"/>
      <c r="E217" s="48"/>
      <c r="F217" s="48"/>
      <c r="G217" s="48"/>
      <c r="H217" s="48"/>
      <c r="I217" s="48"/>
      <c r="J217" s="48"/>
      <c r="K217" s="48"/>
      <c r="L217" s="49"/>
      <c r="M217" s="49"/>
      <c r="N217" s="49"/>
      <c r="O217" s="49"/>
      <c r="P217" s="49"/>
      <c r="Q217" s="77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49"/>
      <c r="AC217" s="49"/>
      <c r="AD217" s="49"/>
      <c r="AE217" s="49"/>
      <c r="AF217" s="49"/>
      <c r="AG217" s="49"/>
      <c r="AH217" s="49"/>
      <c r="AI217" s="49"/>
      <c r="AJ217" s="49"/>
      <c r="AK217" s="49"/>
    </row>
    <row r="218" spans="1:37">
      <c r="A218" s="48"/>
      <c r="B218" s="48"/>
      <c r="C218" s="48"/>
      <c r="D218" s="48"/>
      <c r="E218" s="48"/>
      <c r="F218" s="48"/>
      <c r="G218" s="48"/>
      <c r="H218" s="48"/>
      <c r="I218" s="48"/>
      <c r="J218" s="48"/>
      <c r="K218" s="48"/>
      <c r="L218" s="49"/>
      <c r="M218" s="49"/>
      <c r="N218" s="49"/>
      <c r="O218" s="49"/>
      <c r="P218" s="49"/>
      <c r="Q218" s="77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49"/>
      <c r="AC218" s="49"/>
      <c r="AD218" s="49"/>
      <c r="AE218" s="49"/>
      <c r="AF218" s="49"/>
      <c r="AG218" s="49"/>
      <c r="AH218" s="49"/>
      <c r="AI218" s="49"/>
      <c r="AJ218" s="49"/>
      <c r="AK218" s="49"/>
    </row>
    <row r="219" spans="1:37">
      <c r="A219" s="48"/>
      <c r="B219" s="48"/>
      <c r="C219" s="48"/>
      <c r="D219" s="48"/>
      <c r="E219" s="48"/>
      <c r="F219" s="48"/>
      <c r="G219" s="48"/>
      <c r="H219" s="48"/>
      <c r="I219" s="48"/>
      <c r="J219" s="48"/>
      <c r="K219" s="48"/>
      <c r="L219" s="49"/>
      <c r="M219" s="49"/>
      <c r="N219" s="49"/>
      <c r="O219" s="49"/>
      <c r="P219" s="49"/>
      <c r="Q219" s="77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49"/>
      <c r="AC219" s="49"/>
      <c r="AD219" s="49"/>
      <c r="AE219" s="49"/>
      <c r="AF219" s="49"/>
      <c r="AG219" s="49"/>
      <c r="AH219" s="49"/>
      <c r="AI219" s="49"/>
      <c r="AJ219" s="49"/>
      <c r="AK219" s="49"/>
    </row>
    <row r="220" spans="1:37">
      <c r="A220" s="48"/>
      <c r="B220" s="48"/>
      <c r="C220" s="48"/>
      <c r="D220" s="48"/>
      <c r="E220" s="48"/>
      <c r="F220" s="48"/>
      <c r="G220" s="48"/>
      <c r="H220" s="48"/>
      <c r="I220" s="48"/>
      <c r="J220" s="48"/>
      <c r="K220" s="48"/>
      <c r="L220" s="49"/>
      <c r="M220" s="49"/>
      <c r="N220" s="49"/>
      <c r="O220" s="49"/>
      <c r="P220" s="49"/>
      <c r="Q220" s="77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49"/>
      <c r="AC220" s="49"/>
      <c r="AD220" s="49"/>
      <c r="AE220" s="49"/>
      <c r="AF220" s="49"/>
      <c r="AG220" s="49"/>
      <c r="AH220" s="49"/>
      <c r="AI220" s="49"/>
      <c r="AJ220" s="49"/>
      <c r="AK220" s="49"/>
    </row>
    <row r="221" spans="1:37">
      <c r="A221" s="48"/>
      <c r="B221" s="48"/>
      <c r="C221" s="48"/>
      <c r="D221" s="48"/>
      <c r="E221" s="48"/>
      <c r="F221" s="48"/>
      <c r="G221" s="48"/>
      <c r="H221" s="48"/>
      <c r="I221" s="48"/>
      <c r="J221" s="48"/>
      <c r="K221" s="48"/>
      <c r="L221" s="49"/>
      <c r="M221" s="49"/>
      <c r="N221" s="49"/>
      <c r="O221" s="49"/>
      <c r="P221" s="49"/>
      <c r="Q221" s="77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49"/>
      <c r="AC221" s="49"/>
      <c r="AD221" s="49"/>
      <c r="AE221" s="49"/>
      <c r="AF221" s="49"/>
      <c r="AG221" s="49"/>
      <c r="AH221" s="49"/>
      <c r="AI221" s="49"/>
      <c r="AJ221" s="49"/>
      <c r="AK221" s="49"/>
    </row>
    <row r="222" spans="1:37">
      <c r="A222" s="48"/>
      <c r="B222" s="48"/>
      <c r="C222" s="48"/>
      <c r="D222" s="48"/>
      <c r="E222" s="48"/>
      <c r="F222" s="48"/>
      <c r="G222" s="48"/>
      <c r="H222" s="48"/>
      <c r="I222" s="48"/>
      <c r="J222" s="48"/>
      <c r="K222" s="48"/>
      <c r="L222" s="49"/>
      <c r="M222" s="49"/>
      <c r="N222" s="49"/>
      <c r="O222" s="49"/>
      <c r="P222" s="49"/>
      <c r="Q222" s="77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49"/>
      <c r="AC222" s="49"/>
      <c r="AD222" s="49"/>
      <c r="AE222" s="49"/>
      <c r="AF222" s="49"/>
      <c r="AG222" s="49"/>
      <c r="AH222" s="49"/>
      <c r="AI222" s="49"/>
      <c r="AJ222" s="49"/>
      <c r="AK222" s="49"/>
    </row>
    <row r="223" spans="1:37">
      <c r="A223" s="48"/>
      <c r="B223" s="48"/>
      <c r="C223" s="48"/>
      <c r="D223" s="48"/>
      <c r="E223" s="48"/>
      <c r="F223" s="48"/>
      <c r="G223" s="48"/>
      <c r="H223" s="48"/>
      <c r="I223" s="48"/>
      <c r="J223" s="48"/>
      <c r="K223" s="48"/>
      <c r="L223" s="49"/>
      <c r="M223" s="49"/>
      <c r="N223" s="49"/>
      <c r="O223" s="49"/>
      <c r="P223" s="49"/>
      <c r="Q223" s="77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49"/>
      <c r="AC223" s="49"/>
      <c r="AD223" s="49"/>
      <c r="AE223" s="49"/>
      <c r="AF223" s="49"/>
      <c r="AG223" s="49"/>
      <c r="AH223" s="49"/>
      <c r="AI223" s="49"/>
      <c r="AJ223" s="49"/>
      <c r="AK223" s="49"/>
    </row>
    <row r="224" spans="1:37">
      <c r="A224" s="48"/>
      <c r="B224" s="48"/>
      <c r="C224" s="48"/>
      <c r="D224" s="48"/>
      <c r="E224" s="48"/>
      <c r="F224" s="48"/>
      <c r="G224" s="48"/>
      <c r="H224" s="48"/>
      <c r="I224" s="48"/>
      <c r="J224" s="48"/>
      <c r="K224" s="48"/>
      <c r="L224" s="49"/>
      <c r="M224" s="49"/>
      <c r="N224" s="49"/>
      <c r="O224" s="49"/>
      <c r="P224" s="49"/>
      <c r="Q224" s="77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49"/>
      <c r="AC224" s="49"/>
      <c r="AD224" s="49"/>
      <c r="AE224" s="49"/>
      <c r="AF224" s="49"/>
      <c r="AG224" s="49"/>
      <c r="AH224" s="49"/>
      <c r="AI224" s="49"/>
      <c r="AJ224" s="49"/>
      <c r="AK224" s="49"/>
    </row>
    <row r="225" spans="1:37">
      <c r="A225" s="48"/>
      <c r="B225" s="48"/>
      <c r="C225" s="48"/>
      <c r="D225" s="48"/>
      <c r="E225" s="48"/>
      <c r="F225" s="48"/>
      <c r="G225" s="48"/>
      <c r="H225" s="48"/>
      <c r="I225" s="48"/>
      <c r="J225" s="48"/>
      <c r="K225" s="48"/>
      <c r="L225" s="49"/>
      <c r="M225" s="49"/>
      <c r="N225" s="49"/>
      <c r="O225" s="49"/>
      <c r="P225" s="49"/>
      <c r="Q225" s="77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49"/>
      <c r="AC225" s="49"/>
      <c r="AD225" s="49"/>
      <c r="AE225" s="49"/>
      <c r="AF225" s="49"/>
      <c r="AG225" s="49"/>
      <c r="AH225" s="49"/>
      <c r="AI225" s="49"/>
      <c r="AJ225" s="49"/>
      <c r="AK225" s="49"/>
    </row>
    <row r="226" spans="1:37">
      <c r="A226" s="48"/>
      <c r="B226" s="48"/>
      <c r="C226" s="48"/>
      <c r="D226" s="48"/>
      <c r="E226" s="48"/>
      <c r="F226" s="48"/>
      <c r="G226" s="48"/>
      <c r="H226" s="48"/>
      <c r="I226" s="48"/>
      <c r="J226" s="48"/>
      <c r="K226" s="48"/>
      <c r="L226" s="49"/>
      <c r="M226" s="49"/>
      <c r="N226" s="49"/>
      <c r="O226" s="49"/>
      <c r="P226" s="49"/>
      <c r="Q226" s="77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49"/>
      <c r="AC226" s="49"/>
      <c r="AD226" s="49"/>
      <c r="AE226" s="49"/>
      <c r="AF226" s="49"/>
      <c r="AG226" s="49"/>
      <c r="AH226" s="49"/>
      <c r="AI226" s="49"/>
      <c r="AJ226" s="49"/>
      <c r="AK226" s="49"/>
    </row>
    <row r="227" spans="1:37">
      <c r="A227" s="48"/>
      <c r="B227" s="48"/>
      <c r="C227" s="48"/>
      <c r="D227" s="48"/>
      <c r="E227" s="48"/>
      <c r="F227" s="48"/>
      <c r="G227" s="48"/>
      <c r="H227" s="48"/>
      <c r="I227" s="48"/>
      <c r="J227" s="48"/>
      <c r="K227" s="48"/>
      <c r="L227" s="49"/>
      <c r="M227" s="49"/>
      <c r="N227" s="49"/>
      <c r="O227" s="49"/>
      <c r="P227" s="49"/>
      <c r="Q227" s="77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</row>
    <row r="228" spans="1:37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9"/>
      <c r="M228" s="49"/>
      <c r="N228" s="49"/>
      <c r="O228" s="49"/>
      <c r="P228" s="49"/>
      <c r="Q228" s="77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49"/>
      <c r="AC228" s="49"/>
      <c r="AD228" s="49"/>
      <c r="AE228" s="49"/>
      <c r="AF228" s="49"/>
      <c r="AG228" s="49"/>
      <c r="AH228" s="49"/>
      <c r="AI228" s="49"/>
      <c r="AJ228" s="49"/>
      <c r="AK228" s="49"/>
    </row>
    <row r="229" spans="1:37">
      <c r="A229" s="48"/>
      <c r="B229" s="48"/>
      <c r="C229" s="48"/>
      <c r="D229" s="48"/>
      <c r="E229" s="48"/>
      <c r="F229" s="48"/>
      <c r="G229" s="48"/>
      <c r="H229" s="48"/>
      <c r="I229" s="48"/>
      <c r="J229" s="48"/>
      <c r="K229" s="48"/>
      <c r="L229" s="49"/>
      <c r="M229" s="49"/>
      <c r="N229" s="49"/>
      <c r="O229" s="49"/>
      <c r="P229" s="49"/>
      <c r="Q229" s="77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49"/>
      <c r="AC229" s="49"/>
      <c r="AD229" s="49"/>
      <c r="AE229" s="49"/>
      <c r="AF229" s="49"/>
      <c r="AG229" s="49"/>
      <c r="AH229" s="49"/>
      <c r="AI229" s="49"/>
      <c r="AJ229" s="49"/>
      <c r="AK229" s="49"/>
    </row>
    <row r="230" spans="1:37">
      <c r="A230" s="48"/>
      <c r="B230" s="48"/>
      <c r="C230" s="48"/>
      <c r="D230" s="48"/>
      <c r="E230" s="48"/>
      <c r="F230" s="48"/>
      <c r="G230" s="48"/>
      <c r="H230" s="48"/>
      <c r="I230" s="48"/>
      <c r="J230" s="48"/>
      <c r="K230" s="48"/>
      <c r="L230" s="49"/>
      <c r="M230" s="49"/>
      <c r="N230" s="49"/>
      <c r="O230" s="49"/>
      <c r="P230" s="49"/>
      <c r="Q230" s="77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49"/>
      <c r="AC230" s="49"/>
      <c r="AD230" s="49"/>
      <c r="AE230" s="49"/>
      <c r="AF230" s="49"/>
      <c r="AG230" s="49"/>
      <c r="AH230" s="49"/>
      <c r="AI230" s="49"/>
      <c r="AJ230" s="49"/>
      <c r="AK230" s="49"/>
    </row>
    <row r="231" spans="1:37">
      <c r="A231" s="48"/>
      <c r="B231" s="48"/>
      <c r="C231" s="48"/>
      <c r="D231" s="48"/>
      <c r="E231" s="48"/>
      <c r="F231" s="48"/>
      <c r="G231" s="48"/>
      <c r="H231" s="48"/>
      <c r="I231" s="48"/>
      <c r="J231" s="48"/>
      <c r="K231" s="48"/>
      <c r="L231" s="49"/>
      <c r="M231" s="49"/>
      <c r="N231" s="49"/>
      <c r="O231" s="49"/>
      <c r="P231" s="49"/>
      <c r="Q231" s="77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49"/>
      <c r="AC231" s="49"/>
      <c r="AD231" s="49"/>
      <c r="AE231" s="49"/>
      <c r="AF231" s="49"/>
      <c r="AG231" s="49"/>
      <c r="AH231" s="49"/>
      <c r="AI231" s="49"/>
      <c r="AJ231" s="49"/>
      <c r="AK231" s="49"/>
    </row>
    <row r="232" spans="1:37">
      <c r="A232" s="48"/>
      <c r="B232" s="48"/>
      <c r="C232" s="48"/>
      <c r="D232" s="48"/>
      <c r="E232" s="48"/>
      <c r="F232" s="48"/>
      <c r="G232" s="48"/>
      <c r="H232" s="48"/>
      <c r="I232" s="48"/>
      <c r="J232" s="48"/>
      <c r="K232" s="48"/>
      <c r="L232" s="49"/>
      <c r="M232" s="49"/>
      <c r="N232" s="49"/>
      <c r="O232" s="49"/>
      <c r="P232" s="49"/>
      <c r="Q232" s="77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49"/>
      <c r="AC232" s="49"/>
      <c r="AD232" s="49"/>
      <c r="AE232" s="49"/>
      <c r="AF232" s="49"/>
      <c r="AG232" s="49"/>
      <c r="AH232" s="49"/>
      <c r="AI232" s="49"/>
      <c r="AJ232" s="49"/>
      <c r="AK232" s="49"/>
    </row>
    <row r="233" spans="1:37">
      <c r="A233" s="48"/>
      <c r="B233" s="48"/>
      <c r="C233" s="48"/>
      <c r="D233" s="48"/>
      <c r="E233" s="48"/>
      <c r="F233" s="48"/>
      <c r="G233" s="48"/>
      <c r="H233" s="48"/>
      <c r="I233" s="48"/>
      <c r="J233" s="48"/>
      <c r="K233" s="48"/>
      <c r="L233" s="49"/>
      <c r="M233" s="49"/>
      <c r="N233" s="49"/>
      <c r="O233" s="49"/>
      <c r="P233" s="49"/>
      <c r="Q233" s="77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49"/>
      <c r="AC233" s="49"/>
      <c r="AD233" s="49"/>
      <c r="AE233" s="49"/>
      <c r="AF233" s="49"/>
      <c r="AG233" s="49"/>
      <c r="AH233" s="49"/>
      <c r="AI233" s="49"/>
      <c r="AJ233" s="49"/>
      <c r="AK233" s="49"/>
    </row>
    <row r="234" spans="1:37">
      <c r="A234" s="48"/>
      <c r="B234" s="48"/>
      <c r="C234" s="48"/>
      <c r="D234" s="48"/>
      <c r="E234" s="48"/>
      <c r="F234" s="48"/>
      <c r="G234" s="48"/>
      <c r="H234" s="48"/>
      <c r="I234" s="48"/>
      <c r="J234" s="48"/>
      <c r="K234" s="48"/>
      <c r="L234" s="49"/>
      <c r="M234" s="49"/>
      <c r="N234" s="49"/>
      <c r="O234" s="49"/>
      <c r="P234" s="49"/>
      <c r="Q234" s="77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49"/>
      <c r="AC234" s="49"/>
      <c r="AD234" s="49"/>
      <c r="AE234" s="49"/>
      <c r="AF234" s="49"/>
      <c r="AG234" s="49"/>
      <c r="AH234" s="49"/>
      <c r="AI234" s="49"/>
      <c r="AJ234" s="49"/>
      <c r="AK234" s="49"/>
    </row>
    <row r="235" spans="1:37">
      <c r="A235" s="48"/>
      <c r="B235" s="48"/>
      <c r="C235" s="48"/>
      <c r="D235" s="48"/>
      <c r="E235" s="48"/>
      <c r="F235" s="48"/>
      <c r="G235" s="48"/>
      <c r="H235" s="48"/>
      <c r="I235" s="48"/>
      <c r="J235" s="48"/>
      <c r="K235" s="48"/>
      <c r="L235" s="49"/>
      <c r="M235" s="49"/>
      <c r="N235" s="49"/>
      <c r="O235" s="49"/>
      <c r="P235" s="49"/>
      <c r="Q235" s="77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</row>
    <row r="236" spans="1:37">
      <c r="A236" s="48"/>
      <c r="B236" s="48"/>
      <c r="C236" s="48"/>
      <c r="D236" s="48"/>
      <c r="E236" s="48"/>
      <c r="F236" s="48"/>
      <c r="G236" s="48"/>
      <c r="H236" s="48"/>
      <c r="I236" s="48"/>
      <c r="J236" s="48"/>
      <c r="K236" s="48"/>
      <c r="L236" s="49"/>
      <c r="M236" s="49"/>
      <c r="N236" s="49"/>
      <c r="O236" s="49"/>
      <c r="P236" s="49"/>
      <c r="Q236" s="77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</row>
    <row r="237" spans="1:37">
      <c r="A237" s="48"/>
      <c r="B237" s="48"/>
      <c r="C237" s="48"/>
      <c r="D237" s="48"/>
      <c r="E237" s="48"/>
      <c r="F237" s="48"/>
      <c r="G237" s="48"/>
      <c r="H237" s="48"/>
      <c r="I237" s="48"/>
      <c r="J237" s="48"/>
      <c r="K237" s="48"/>
      <c r="L237" s="49"/>
      <c r="M237" s="49"/>
      <c r="N237" s="49"/>
      <c r="O237" s="49"/>
      <c r="P237" s="49"/>
      <c r="Q237" s="77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</row>
    <row r="238" spans="1:37">
      <c r="A238" s="48"/>
      <c r="B238" s="48"/>
      <c r="C238" s="48"/>
      <c r="D238" s="48"/>
      <c r="E238" s="48"/>
      <c r="F238" s="48"/>
      <c r="G238" s="48"/>
      <c r="H238" s="48"/>
      <c r="I238" s="48"/>
      <c r="J238" s="48"/>
      <c r="K238" s="48"/>
      <c r="L238" s="49"/>
      <c r="M238" s="49"/>
      <c r="N238" s="49"/>
      <c r="O238" s="49"/>
      <c r="P238" s="49"/>
      <c r="Q238" s="77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</row>
    <row r="239" spans="1:37">
      <c r="A239" s="48"/>
      <c r="B239" s="48"/>
      <c r="C239" s="48"/>
      <c r="D239" s="48"/>
      <c r="E239" s="48"/>
      <c r="F239" s="48"/>
      <c r="G239" s="48"/>
      <c r="H239" s="48"/>
      <c r="I239" s="48"/>
      <c r="J239" s="48"/>
      <c r="K239" s="48"/>
      <c r="L239" s="49"/>
      <c r="M239" s="49"/>
      <c r="N239" s="49"/>
      <c r="O239" s="49"/>
      <c r="P239" s="49"/>
      <c r="Q239" s="77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49"/>
      <c r="AC239" s="49"/>
      <c r="AD239" s="49"/>
      <c r="AE239" s="49"/>
      <c r="AF239" s="49"/>
      <c r="AG239" s="49"/>
      <c r="AH239" s="49"/>
      <c r="AI239" s="49"/>
      <c r="AJ239" s="49"/>
      <c r="AK239" s="49"/>
    </row>
    <row r="240" spans="1:37">
      <c r="A240" s="48"/>
      <c r="B240" s="48"/>
      <c r="C240" s="48"/>
      <c r="D240" s="48"/>
      <c r="E240" s="48"/>
      <c r="F240" s="48"/>
      <c r="G240" s="48"/>
      <c r="H240" s="48"/>
      <c r="I240" s="48"/>
      <c r="J240" s="48"/>
      <c r="K240" s="48"/>
      <c r="L240" s="49"/>
      <c r="M240" s="49"/>
      <c r="N240" s="49"/>
      <c r="O240" s="49"/>
      <c r="P240" s="49"/>
      <c r="Q240" s="77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49"/>
      <c r="AC240" s="49"/>
      <c r="AD240" s="49"/>
      <c r="AE240" s="49"/>
      <c r="AF240" s="49"/>
      <c r="AG240" s="49"/>
      <c r="AH240" s="49"/>
      <c r="AI240" s="49"/>
      <c r="AJ240" s="49"/>
      <c r="AK240" s="49"/>
    </row>
    <row r="241" spans="1:37">
      <c r="A241" s="48"/>
      <c r="B241" s="48"/>
      <c r="C241" s="48"/>
      <c r="D241" s="48"/>
      <c r="E241" s="48"/>
      <c r="F241" s="48"/>
      <c r="G241" s="48"/>
      <c r="H241" s="48"/>
      <c r="I241" s="48"/>
      <c r="J241" s="48"/>
      <c r="K241" s="48"/>
      <c r="L241" s="49"/>
      <c r="M241" s="49"/>
      <c r="N241" s="49"/>
      <c r="O241" s="49"/>
      <c r="P241" s="49"/>
      <c r="Q241" s="77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49"/>
      <c r="AC241" s="49"/>
      <c r="AD241" s="49"/>
      <c r="AE241" s="49"/>
      <c r="AF241" s="49"/>
      <c r="AG241" s="49"/>
      <c r="AH241" s="49"/>
      <c r="AI241" s="49"/>
      <c r="AJ241" s="49"/>
      <c r="AK241" s="49"/>
    </row>
    <row r="242" spans="1:37">
      <c r="A242" s="48"/>
      <c r="B242" s="48"/>
      <c r="C242" s="48"/>
      <c r="D242" s="48"/>
      <c r="E242" s="48"/>
      <c r="F242" s="48"/>
      <c r="G242" s="48"/>
      <c r="H242" s="48"/>
      <c r="I242" s="48"/>
      <c r="J242" s="48"/>
      <c r="K242" s="48"/>
      <c r="L242" s="49"/>
      <c r="M242" s="49"/>
      <c r="N242" s="49"/>
      <c r="O242" s="49"/>
      <c r="P242" s="49"/>
      <c r="Q242" s="77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49"/>
      <c r="AC242" s="49"/>
      <c r="AD242" s="49"/>
      <c r="AE242" s="49"/>
      <c r="AF242" s="49"/>
      <c r="AG242" s="49"/>
      <c r="AH242" s="49"/>
      <c r="AI242" s="49"/>
      <c r="AJ242" s="49"/>
      <c r="AK242" s="49"/>
    </row>
    <row r="243" spans="1:37">
      <c r="A243" s="48"/>
      <c r="B243" s="48"/>
      <c r="C243" s="48"/>
      <c r="D243" s="48"/>
      <c r="E243" s="48"/>
      <c r="F243" s="48"/>
      <c r="G243" s="48"/>
      <c r="H243" s="48"/>
      <c r="I243" s="48"/>
      <c r="J243" s="48"/>
      <c r="K243" s="48"/>
      <c r="L243" s="49"/>
      <c r="M243" s="49"/>
      <c r="N243" s="49"/>
      <c r="O243" s="49"/>
      <c r="P243" s="49"/>
      <c r="Q243" s="77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49"/>
      <c r="AC243" s="49"/>
      <c r="AD243" s="49"/>
      <c r="AE243" s="49"/>
      <c r="AF243" s="49"/>
      <c r="AG243" s="49"/>
      <c r="AH243" s="49"/>
      <c r="AI243" s="49"/>
      <c r="AJ243" s="49"/>
      <c r="AK243" s="49"/>
    </row>
    <row r="244" spans="1:37">
      <c r="A244" s="48"/>
      <c r="B244" s="48"/>
      <c r="C244" s="48"/>
      <c r="D244" s="48"/>
      <c r="E244" s="48"/>
      <c r="F244" s="48"/>
      <c r="G244" s="48"/>
      <c r="H244" s="48"/>
      <c r="I244" s="48"/>
      <c r="J244" s="48"/>
      <c r="K244" s="48"/>
      <c r="L244" s="49"/>
      <c r="M244" s="49"/>
      <c r="N244" s="49"/>
      <c r="O244" s="49"/>
      <c r="P244" s="49"/>
      <c r="Q244" s="77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49"/>
      <c r="AC244" s="49"/>
      <c r="AD244" s="49"/>
      <c r="AE244" s="49"/>
      <c r="AF244" s="49"/>
      <c r="AG244" s="49"/>
      <c r="AH244" s="49"/>
      <c r="AI244" s="49"/>
      <c r="AJ244" s="49"/>
      <c r="AK244" s="49"/>
    </row>
    <row r="245" spans="1:37">
      <c r="A245" s="48"/>
      <c r="B245" s="48"/>
      <c r="C245" s="48"/>
      <c r="D245" s="48"/>
      <c r="E245" s="48"/>
      <c r="F245" s="48"/>
      <c r="G245" s="48"/>
      <c r="H245" s="48"/>
      <c r="I245" s="48"/>
      <c r="J245" s="48"/>
      <c r="K245" s="48"/>
      <c r="L245" s="49"/>
      <c r="M245" s="49"/>
      <c r="N245" s="49"/>
      <c r="O245" s="49"/>
      <c r="P245" s="49"/>
      <c r="Q245" s="77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49"/>
      <c r="AC245" s="49"/>
      <c r="AD245" s="49"/>
      <c r="AE245" s="49"/>
      <c r="AF245" s="49"/>
      <c r="AG245" s="49"/>
      <c r="AH245" s="49"/>
      <c r="AI245" s="49"/>
      <c r="AJ245" s="49"/>
      <c r="AK245" s="49"/>
    </row>
    <row r="246" spans="1:37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9"/>
      <c r="M246" s="49"/>
      <c r="N246" s="49"/>
      <c r="O246" s="49"/>
      <c r="P246" s="49"/>
      <c r="Q246" s="77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49"/>
      <c r="AC246" s="49"/>
      <c r="AD246" s="49"/>
      <c r="AE246" s="49"/>
      <c r="AF246" s="49"/>
      <c r="AG246" s="49"/>
      <c r="AH246" s="49"/>
      <c r="AI246" s="49"/>
      <c r="AJ246" s="49"/>
      <c r="AK246" s="49"/>
    </row>
    <row r="247" spans="1:37">
      <c r="A247" s="48"/>
      <c r="B247" s="48"/>
      <c r="C247" s="48"/>
      <c r="D247" s="48"/>
      <c r="E247" s="48"/>
      <c r="F247" s="48"/>
      <c r="G247" s="48"/>
      <c r="H247" s="48"/>
      <c r="I247" s="48"/>
      <c r="J247" s="48"/>
      <c r="K247" s="48"/>
      <c r="L247" s="49"/>
      <c r="M247" s="49"/>
      <c r="N247" s="49"/>
      <c r="O247" s="49"/>
      <c r="P247" s="49"/>
      <c r="Q247" s="77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49"/>
      <c r="AC247" s="49"/>
      <c r="AD247" s="49"/>
      <c r="AE247" s="49"/>
      <c r="AF247" s="49"/>
      <c r="AG247" s="49"/>
      <c r="AH247" s="49"/>
      <c r="AI247" s="49"/>
      <c r="AJ247" s="49"/>
      <c r="AK247" s="49"/>
    </row>
    <row r="248" spans="1:37">
      <c r="A248" s="48"/>
      <c r="B248" s="48"/>
      <c r="C248" s="48"/>
      <c r="D248" s="48"/>
      <c r="E248" s="48"/>
      <c r="F248" s="48"/>
      <c r="G248" s="48"/>
      <c r="H248" s="48"/>
      <c r="I248" s="48"/>
      <c r="J248" s="48"/>
      <c r="K248" s="48"/>
      <c r="L248" s="49"/>
      <c r="M248" s="49"/>
      <c r="N248" s="49"/>
      <c r="O248" s="49"/>
      <c r="P248" s="49"/>
      <c r="Q248" s="77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49"/>
      <c r="AC248" s="49"/>
      <c r="AD248" s="49"/>
      <c r="AE248" s="49"/>
      <c r="AF248" s="49"/>
      <c r="AG248" s="49"/>
      <c r="AH248" s="49"/>
      <c r="AI248" s="49"/>
      <c r="AJ248" s="49"/>
      <c r="AK248" s="49"/>
    </row>
    <row r="249" spans="1:37">
      <c r="A249" s="48"/>
      <c r="B249" s="48"/>
      <c r="C249" s="48"/>
      <c r="D249" s="48"/>
      <c r="E249" s="48"/>
      <c r="F249" s="48"/>
      <c r="G249" s="48"/>
      <c r="H249" s="48"/>
      <c r="I249" s="48"/>
      <c r="J249" s="48"/>
      <c r="K249" s="48"/>
      <c r="L249" s="49"/>
      <c r="M249" s="49"/>
      <c r="N249" s="49"/>
      <c r="O249" s="49"/>
      <c r="P249" s="49"/>
      <c r="Q249" s="77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49"/>
      <c r="AC249" s="49"/>
      <c r="AD249" s="49"/>
      <c r="AE249" s="49"/>
      <c r="AF249" s="49"/>
      <c r="AG249" s="49"/>
      <c r="AH249" s="49"/>
      <c r="AI249" s="49"/>
      <c r="AJ249" s="49"/>
      <c r="AK249" s="49"/>
    </row>
    <row r="250" spans="1:37">
      <c r="A250" s="48"/>
      <c r="B250" s="48"/>
      <c r="C250" s="48"/>
      <c r="D250" s="48"/>
      <c r="E250" s="48"/>
      <c r="F250" s="48"/>
      <c r="G250" s="48"/>
      <c r="H250" s="48"/>
      <c r="I250" s="48"/>
      <c r="J250" s="48"/>
      <c r="K250" s="48"/>
      <c r="L250" s="49"/>
      <c r="M250" s="49"/>
      <c r="N250" s="49"/>
      <c r="O250" s="49"/>
      <c r="P250" s="49"/>
      <c r="Q250" s="77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49"/>
      <c r="AC250" s="49"/>
      <c r="AD250" s="49"/>
      <c r="AE250" s="49"/>
      <c r="AF250" s="49"/>
      <c r="AG250" s="49"/>
      <c r="AH250" s="49"/>
      <c r="AI250" s="49"/>
      <c r="AJ250" s="49"/>
      <c r="AK250" s="49"/>
    </row>
    <row r="251" spans="1:37">
      <c r="A251" s="48"/>
      <c r="B251" s="48"/>
      <c r="C251" s="48"/>
      <c r="D251" s="48"/>
      <c r="E251" s="48"/>
      <c r="F251" s="48"/>
      <c r="G251" s="48"/>
      <c r="H251" s="48"/>
      <c r="I251" s="48"/>
      <c r="J251" s="48"/>
      <c r="K251" s="48"/>
      <c r="L251" s="49"/>
      <c r="M251" s="49"/>
      <c r="N251" s="49"/>
      <c r="O251" s="49"/>
      <c r="P251" s="49"/>
      <c r="Q251" s="77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49"/>
      <c r="AC251" s="49"/>
      <c r="AD251" s="49"/>
      <c r="AE251" s="49"/>
      <c r="AF251" s="49"/>
      <c r="AG251" s="49"/>
      <c r="AH251" s="49"/>
      <c r="AI251" s="49"/>
      <c r="AJ251" s="49"/>
      <c r="AK251" s="49"/>
    </row>
    <row r="252" spans="1:37">
      <c r="A252" s="48"/>
      <c r="B252" s="48"/>
      <c r="C252" s="48"/>
      <c r="D252" s="48"/>
      <c r="E252" s="48"/>
      <c r="F252" s="48"/>
      <c r="G252" s="48"/>
      <c r="H252" s="48"/>
      <c r="I252" s="48"/>
      <c r="J252" s="48"/>
      <c r="K252" s="48"/>
      <c r="L252" s="49"/>
      <c r="M252" s="49"/>
      <c r="N252" s="49"/>
      <c r="O252" s="49"/>
      <c r="P252" s="49"/>
      <c r="Q252" s="77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49"/>
      <c r="AC252" s="49"/>
      <c r="AD252" s="49"/>
      <c r="AE252" s="49"/>
      <c r="AF252" s="49"/>
      <c r="AG252" s="49"/>
      <c r="AH252" s="49"/>
      <c r="AI252" s="49"/>
      <c r="AJ252" s="49"/>
      <c r="AK252" s="49"/>
    </row>
    <row r="253" spans="1:37">
      <c r="A253" s="48"/>
      <c r="B253" s="48"/>
      <c r="C253" s="48"/>
      <c r="D253" s="48"/>
      <c r="E253" s="48"/>
      <c r="F253" s="48"/>
      <c r="G253" s="48"/>
      <c r="H253" s="48"/>
      <c r="I253" s="48"/>
      <c r="J253" s="48"/>
      <c r="K253" s="48"/>
      <c r="L253" s="49"/>
      <c r="M253" s="49"/>
      <c r="N253" s="49"/>
      <c r="O253" s="49"/>
      <c r="P253" s="49"/>
      <c r="Q253" s="77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49"/>
      <c r="AC253" s="49"/>
      <c r="AD253" s="49"/>
      <c r="AE253" s="49"/>
      <c r="AF253" s="49"/>
      <c r="AG253" s="49"/>
      <c r="AH253" s="49"/>
      <c r="AI253" s="49"/>
      <c r="AJ253" s="49"/>
      <c r="AK253" s="49"/>
    </row>
    <row r="254" spans="1:37">
      <c r="A254" s="48"/>
      <c r="B254" s="48"/>
      <c r="C254" s="48"/>
      <c r="D254" s="48"/>
      <c r="E254" s="48"/>
      <c r="F254" s="48"/>
      <c r="G254" s="48"/>
      <c r="H254" s="48"/>
      <c r="I254" s="48"/>
      <c r="J254" s="48"/>
      <c r="K254" s="48"/>
      <c r="L254" s="49"/>
      <c r="M254" s="49"/>
      <c r="N254" s="49"/>
      <c r="O254" s="49"/>
      <c r="P254" s="49"/>
      <c r="Q254" s="77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49"/>
      <c r="AC254" s="49"/>
      <c r="AD254" s="49"/>
      <c r="AE254" s="49"/>
      <c r="AF254" s="49"/>
      <c r="AG254" s="49"/>
      <c r="AH254" s="49"/>
      <c r="AI254" s="49"/>
      <c r="AJ254" s="49"/>
      <c r="AK254" s="49"/>
    </row>
    <row r="255" spans="1:37">
      <c r="A255" s="48"/>
      <c r="B255" s="48"/>
      <c r="C255" s="48"/>
      <c r="D255" s="48"/>
      <c r="E255" s="48"/>
      <c r="F255" s="48"/>
      <c r="G255" s="48"/>
      <c r="H255" s="48"/>
      <c r="I255" s="48"/>
      <c r="J255" s="48"/>
      <c r="K255" s="48"/>
      <c r="L255" s="49"/>
      <c r="M255" s="49"/>
      <c r="N255" s="49"/>
      <c r="O255" s="49"/>
      <c r="P255" s="49"/>
      <c r="Q255" s="77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49"/>
      <c r="AC255" s="49"/>
      <c r="AD255" s="49"/>
      <c r="AE255" s="49"/>
      <c r="AF255" s="49"/>
      <c r="AG255" s="49"/>
      <c r="AH255" s="49"/>
      <c r="AI255" s="49"/>
      <c r="AJ255" s="49"/>
      <c r="AK255" s="49"/>
    </row>
    <row r="256" spans="1:37">
      <c r="A256" s="48"/>
      <c r="B256" s="48"/>
      <c r="C256" s="48"/>
      <c r="D256" s="48"/>
      <c r="E256" s="48"/>
      <c r="F256" s="48"/>
      <c r="G256" s="48"/>
      <c r="H256" s="48"/>
      <c r="I256" s="48"/>
      <c r="J256" s="48"/>
      <c r="K256" s="48"/>
      <c r="L256" s="49"/>
      <c r="M256" s="49"/>
      <c r="N256" s="49"/>
      <c r="O256" s="49"/>
      <c r="P256" s="49"/>
      <c r="Q256" s="77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49"/>
      <c r="AC256" s="49"/>
      <c r="AD256" s="49"/>
      <c r="AE256" s="49"/>
      <c r="AF256" s="49"/>
      <c r="AG256" s="49"/>
      <c r="AH256" s="49"/>
      <c r="AI256" s="49"/>
      <c r="AJ256" s="49"/>
      <c r="AK256" s="49"/>
    </row>
    <row r="257" spans="1:37">
      <c r="A257" s="48"/>
      <c r="B257" s="48"/>
      <c r="C257" s="48"/>
      <c r="D257" s="48"/>
      <c r="E257" s="48"/>
      <c r="F257" s="48"/>
      <c r="G257" s="48"/>
      <c r="H257" s="48"/>
      <c r="I257" s="48"/>
      <c r="J257" s="48"/>
      <c r="K257" s="48"/>
      <c r="L257" s="49"/>
      <c r="M257" s="49"/>
      <c r="N257" s="49"/>
      <c r="O257" s="49"/>
      <c r="P257" s="49"/>
      <c r="Q257" s="77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49"/>
      <c r="AC257" s="49"/>
      <c r="AD257" s="49"/>
      <c r="AE257" s="49"/>
      <c r="AF257" s="49"/>
      <c r="AG257" s="49"/>
      <c r="AH257" s="49"/>
      <c r="AI257" s="49"/>
      <c r="AJ257" s="49"/>
      <c r="AK257" s="49"/>
    </row>
    <row r="258" spans="1:37">
      <c r="A258" s="48"/>
      <c r="B258" s="48"/>
      <c r="C258" s="48"/>
      <c r="D258" s="48"/>
      <c r="E258" s="48"/>
      <c r="F258" s="48"/>
      <c r="G258" s="48"/>
      <c r="H258" s="48"/>
      <c r="I258" s="48"/>
      <c r="J258" s="48"/>
      <c r="K258" s="48"/>
      <c r="L258" s="49"/>
      <c r="M258" s="49"/>
      <c r="N258" s="49"/>
      <c r="O258" s="49"/>
      <c r="P258" s="49"/>
      <c r="Q258" s="77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49"/>
      <c r="AC258" s="49"/>
      <c r="AD258" s="49"/>
      <c r="AE258" s="49"/>
      <c r="AF258" s="49"/>
      <c r="AG258" s="49"/>
      <c r="AH258" s="49"/>
      <c r="AI258" s="49"/>
      <c r="AJ258" s="49"/>
      <c r="AK258" s="49"/>
    </row>
    <row r="259" spans="1:37">
      <c r="A259" s="48"/>
      <c r="B259" s="48"/>
      <c r="C259" s="48"/>
      <c r="D259" s="48"/>
      <c r="E259" s="48"/>
      <c r="F259" s="48"/>
      <c r="G259" s="48"/>
      <c r="H259" s="48"/>
      <c r="I259" s="48"/>
      <c r="J259" s="48"/>
      <c r="K259" s="48"/>
      <c r="L259" s="49"/>
      <c r="M259" s="49"/>
      <c r="N259" s="49"/>
      <c r="O259" s="49"/>
      <c r="P259" s="49"/>
      <c r="Q259" s="77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49"/>
      <c r="AC259" s="49"/>
      <c r="AD259" s="49"/>
      <c r="AE259" s="49"/>
      <c r="AF259" s="49"/>
      <c r="AG259" s="49"/>
      <c r="AH259" s="49"/>
      <c r="AI259" s="49"/>
      <c r="AJ259" s="49"/>
      <c r="AK259" s="49"/>
    </row>
    <row r="260" spans="1:37">
      <c r="A260" s="48"/>
      <c r="B260" s="48"/>
      <c r="C260" s="48"/>
      <c r="D260" s="48"/>
      <c r="E260" s="48"/>
      <c r="F260" s="48"/>
      <c r="G260" s="48"/>
      <c r="H260" s="48"/>
      <c r="I260" s="48"/>
      <c r="J260" s="48"/>
      <c r="K260" s="48"/>
      <c r="L260" s="49"/>
      <c r="M260" s="49"/>
      <c r="N260" s="49"/>
      <c r="O260" s="49"/>
      <c r="P260" s="49"/>
      <c r="Q260" s="77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49"/>
      <c r="AC260" s="49"/>
      <c r="AD260" s="49"/>
      <c r="AE260" s="49"/>
      <c r="AF260" s="49"/>
      <c r="AG260" s="49"/>
      <c r="AH260" s="49"/>
      <c r="AI260" s="49"/>
      <c r="AJ260" s="49"/>
      <c r="AK260" s="49"/>
    </row>
    <row r="261" spans="1:37">
      <c r="A261" s="48"/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9"/>
      <c r="M261" s="49"/>
      <c r="N261" s="49"/>
      <c r="O261" s="49"/>
      <c r="P261" s="49"/>
      <c r="Q261" s="77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49"/>
      <c r="AC261" s="49"/>
      <c r="AD261" s="49"/>
      <c r="AE261" s="49"/>
      <c r="AF261" s="49"/>
      <c r="AG261" s="49"/>
      <c r="AH261" s="49"/>
      <c r="AI261" s="49"/>
      <c r="AJ261" s="49"/>
      <c r="AK261" s="49"/>
    </row>
    <row r="262" spans="1:37">
      <c r="A262" s="48"/>
      <c r="B262" s="48"/>
      <c r="C262" s="48"/>
      <c r="D262" s="48"/>
      <c r="E262" s="48"/>
      <c r="F262" s="48"/>
      <c r="G262" s="48"/>
      <c r="H262" s="48"/>
      <c r="I262" s="48"/>
      <c r="J262" s="48"/>
      <c r="K262" s="48"/>
      <c r="L262" s="49"/>
      <c r="M262" s="49"/>
      <c r="N262" s="49"/>
      <c r="O262" s="49"/>
      <c r="P262" s="49"/>
      <c r="Q262" s="77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49"/>
      <c r="AC262" s="49"/>
      <c r="AD262" s="49"/>
      <c r="AE262" s="49"/>
      <c r="AF262" s="49"/>
      <c r="AG262" s="49"/>
      <c r="AH262" s="49"/>
      <c r="AI262" s="49"/>
      <c r="AJ262" s="49"/>
      <c r="AK262" s="49"/>
    </row>
    <row r="263" spans="1:37">
      <c r="A263" s="48"/>
      <c r="B263" s="48"/>
      <c r="C263" s="48"/>
      <c r="D263" s="48"/>
      <c r="E263" s="48"/>
      <c r="F263" s="48"/>
      <c r="G263" s="48"/>
      <c r="H263" s="48"/>
      <c r="I263" s="48"/>
      <c r="J263" s="48"/>
      <c r="K263" s="48"/>
      <c r="L263" s="49"/>
      <c r="M263" s="49"/>
      <c r="N263" s="49"/>
      <c r="O263" s="49"/>
      <c r="P263" s="49"/>
      <c r="Q263" s="77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49"/>
      <c r="AC263" s="49"/>
      <c r="AD263" s="49"/>
      <c r="AE263" s="49"/>
      <c r="AF263" s="49"/>
      <c r="AG263" s="49"/>
      <c r="AH263" s="49"/>
      <c r="AI263" s="49"/>
      <c r="AJ263" s="49"/>
      <c r="AK263" s="49"/>
    </row>
    <row r="264" spans="1:37">
      <c r="A264" s="48"/>
      <c r="B264" s="48"/>
      <c r="C264" s="48"/>
      <c r="D264" s="48"/>
      <c r="E264" s="48"/>
      <c r="F264" s="48"/>
      <c r="G264" s="48"/>
      <c r="H264" s="48"/>
      <c r="I264" s="48"/>
      <c r="J264" s="48"/>
      <c r="K264" s="48"/>
      <c r="L264" s="49"/>
      <c r="M264" s="49"/>
      <c r="N264" s="49"/>
      <c r="O264" s="49"/>
      <c r="P264" s="49"/>
      <c r="Q264" s="77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49"/>
      <c r="AC264" s="49"/>
      <c r="AD264" s="49"/>
      <c r="AE264" s="49"/>
      <c r="AF264" s="49"/>
      <c r="AG264" s="49"/>
      <c r="AH264" s="49"/>
      <c r="AI264" s="49"/>
      <c r="AJ264" s="49"/>
      <c r="AK264" s="49"/>
    </row>
    <row r="265" spans="1:37">
      <c r="A265" s="48"/>
      <c r="B265" s="48"/>
      <c r="C265" s="48"/>
      <c r="D265" s="48"/>
      <c r="E265" s="48"/>
      <c r="F265" s="48"/>
      <c r="G265" s="48"/>
      <c r="H265" s="48"/>
      <c r="I265" s="48"/>
      <c r="J265" s="48"/>
      <c r="K265" s="48"/>
      <c r="L265" s="49"/>
      <c r="M265" s="49"/>
      <c r="N265" s="49"/>
      <c r="O265" s="49"/>
      <c r="P265" s="49"/>
      <c r="Q265" s="77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49"/>
      <c r="AC265" s="49"/>
      <c r="AD265" s="49"/>
      <c r="AE265" s="49"/>
      <c r="AF265" s="49"/>
      <c r="AG265" s="49"/>
      <c r="AH265" s="49"/>
      <c r="AI265" s="49"/>
      <c r="AJ265" s="49"/>
      <c r="AK265" s="49"/>
    </row>
    <row r="266" spans="1:37">
      <c r="A266" s="48"/>
      <c r="B266" s="48"/>
      <c r="C266" s="48"/>
      <c r="D266" s="48"/>
      <c r="E266" s="48"/>
      <c r="F266" s="48"/>
      <c r="G266" s="48"/>
      <c r="H266" s="48"/>
      <c r="I266" s="48"/>
      <c r="J266" s="48"/>
      <c r="K266" s="48"/>
      <c r="L266" s="49"/>
      <c r="M266" s="49"/>
      <c r="N266" s="49"/>
      <c r="O266" s="49"/>
      <c r="P266" s="49"/>
      <c r="Q266" s="77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49"/>
      <c r="AC266" s="49"/>
      <c r="AD266" s="49"/>
      <c r="AE266" s="49"/>
      <c r="AF266" s="49"/>
      <c r="AG266" s="49"/>
      <c r="AH266" s="49"/>
      <c r="AI266" s="49"/>
      <c r="AJ266" s="49"/>
      <c r="AK266" s="49"/>
    </row>
    <row r="267" spans="1:37">
      <c r="A267" s="48"/>
      <c r="B267" s="48"/>
      <c r="C267" s="48"/>
      <c r="D267" s="48"/>
      <c r="E267" s="48"/>
      <c r="F267" s="48"/>
      <c r="G267" s="48"/>
      <c r="H267" s="48"/>
      <c r="I267" s="48"/>
      <c r="J267" s="48"/>
      <c r="K267" s="48"/>
      <c r="L267" s="49"/>
      <c r="M267" s="49"/>
      <c r="N267" s="49"/>
      <c r="O267" s="49"/>
      <c r="P267" s="49"/>
      <c r="Q267" s="77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49"/>
      <c r="AC267" s="49"/>
      <c r="AD267" s="49"/>
      <c r="AE267" s="49"/>
      <c r="AF267" s="49"/>
      <c r="AG267" s="49"/>
      <c r="AH267" s="49"/>
      <c r="AI267" s="49"/>
      <c r="AJ267" s="49"/>
      <c r="AK267" s="49"/>
    </row>
    <row r="268" spans="1:37">
      <c r="A268" s="4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9"/>
      <c r="M268" s="49"/>
      <c r="N268" s="49"/>
      <c r="O268" s="49"/>
      <c r="P268" s="49"/>
      <c r="Q268" s="77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49"/>
      <c r="AC268" s="49"/>
      <c r="AD268" s="49"/>
      <c r="AE268" s="49"/>
      <c r="AF268" s="49"/>
      <c r="AG268" s="49"/>
      <c r="AH268" s="49"/>
      <c r="AI268" s="49"/>
      <c r="AJ268" s="49"/>
      <c r="AK268" s="49"/>
    </row>
    <row r="269" spans="1:37">
      <c r="A269" s="48"/>
      <c r="B269" s="48"/>
      <c r="C269" s="48"/>
      <c r="D269" s="48"/>
      <c r="E269" s="48"/>
      <c r="F269" s="48"/>
      <c r="G269" s="48"/>
      <c r="H269" s="48"/>
      <c r="I269" s="48"/>
      <c r="J269" s="48"/>
      <c r="K269" s="48"/>
      <c r="L269" s="49"/>
      <c r="M269" s="49"/>
      <c r="N269" s="49"/>
      <c r="O269" s="49"/>
      <c r="P269" s="49"/>
      <c r="Q269" s="77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49"/>
      <c r="AC269" s="49"/>
      <c r="AD269" s="49"/>
      <c r="AE269" s="49"/>
      <c r="AF269" s="49"/>
      <c r="AG269" s="49"/>
      <c r="AH269" s="49"/>
      <c r="AI269" s="49"/>
      <c r="AJ269" s="49"/>
      <c r="AK269" s="49"/>
    </row>
    <row r="270" spans="1:37">
      <c r="A270" s="48"/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9"/>
      <c r="M270" s="49"/>
      <c r="N270" s="49"/>
      <c r="O270" s="49"/>
      <c r="P270" s="49"/>
      <c r="Q270" s="77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49"/>
      <c r="AC270" s="49"/>
      <c r="AD270" s="49"/>
      <c r="AE270" s="49"/>
      <c r="AF270" s="49"/>
      <c r="AG270" s="49"/>
      <c r="AH270" s="49"/>
      <c r="AI270" s="49"/>
      <c r="AJ270" s="49"/>
      <c r="AK270" s="49"/>
    </row>
    <row r="271" spans="1:37">
      <c r="A271" s="48"/>
      <c r="B271" s="48"/>
      <c r="C271" s="48"/>
      <c r="D271" s="48"/>
      <c r="E271" s="48"/>
      <c r="F271" s="48"/>
      <c r="G271" s="48"/>
      <c r="H271" s="48"/>
      <c r="I271" s="48"/>
      <c r="J271" s="48"/>
      <c r="K271" s="48"/>
      <c r="L271" s="49"/>
      <c r="M271" s="49"/>
      <c r="N271" s="49"/>
      <c r="O271" s="49"/>
      <c r="P271" s="49"/>
      <c r="Q271" s="77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49"/>
      <c r="AC271" s="49"/>
      <c r="AD271" s="49"/>
      <c r="AE271" s="49"/>
      <c r="AF271" s="49"/>
      <c r="AG271" s="49"/>
      <c r="AH271" s="49"/>
      <c r="AI271" s="49"/>
      <c r="AJ271" s="49"/>
      <c r="AK271" s="49"/>
    </row>
    <row r="272" spans="1:37">
      <c r="A272" s="48"/>
      <c r="B272" s="48"/>
      <c r="C272" s="48"/>
      <c r="D272" s="48"/>
      <c r="E272" s="48"/>
      <c r="F272" s="48"/>
      <c r="G272" s="48"/>
      <c r="H272" s="48"/>
      <c r="I272" s="48"/>
      <c r="J272" s="48"/>
      <c r="K272" s="48"/>
      <c r="L272" s="49"/>
      <c r="M272" s="49"/>
      <c r="N272" s="49"/>
      <c r="O272" s="49"/>
      <c r="P272" s="49"/>
      <c r="Q272" s="77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49"/>
      <c r="AC272" s="49"/>
      <c r="AD272" s="49"/>
      <c r="AE272" s="49"/>
      <c r="AF272" s="49"/>
      <c r="AG272" s="49"/>
      <c r="AH272" s="49"/>
      <c r="AI272" s="49"/>
      <c r="AJ272" s="49"/>
      <c r="AK272" s="49"/>
    </row>
    <row r="273" spans="1:37">
      <c r="A273" s="48"/>
      <c r="B273" s="48"/>
      <c r="C273" s="48"/>
      <c r="D273" s="48"/>
      <c r="E273" s="48"/>
      <c r="F273" s="48"/>
      <c r="G273" s="48"/>
      <c r="H273" s="48"/>
      <c r="I273" s="48"/>
      <c r="J273" s="48"/>
      <c r="K273" s="48"/>
      <c r="L273" s="49"/>
      <c r="M273" s="49"/>
      <c r="N273" s="49"/>
      <c r="O273" s="49"/>
      <c r="P273" s="49"/>
      <c r="Q273" s="77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49"/>
      <c r="AC273" s="49"/>
      <c r="AD273" s="49"/>
      <c r="AE273" s="49"/>
      <c r="AF273" s="49"/>
      <c r="AG273" s="49"/>
      <c r="AH273" s="49"/>
      <c r="AI273" s="49"/>
      <c r="AJ273" s="49"/>
      <c r="AK273" s="49"/>
    </row>
    <row r="274" spans="1:37">
      <c r="A274" s="48"/>
      <c r="B274" s="48"/>
      <c r="C274" s="48"/>
      <c r="D274" s="48"/>
      <c r="E274" s="48"/>
      <c r="F274" s="48"/>
      <c r="G274" s="48"/>
      <c r="H274" s="48"/>
      <c r="I274" s="48"/>
      <c r="J274" s="48"/>
      <c r="K274" s="48"/>
      <c r="L274" s="49"/>
      <c r="M274" s="49"/>
      <c r="N274" s="49"/>
      <c r="O274" s="49"/>
      <c r="P274" s="49"/>
      <c r="Q274" s="77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49"/>
      <c r="AC274" s="49"/>
      <c r="AD274" s="49"/>
      <c r="AE274" s="49"/>
      <c r="AF274" s="49"/>
      <c r="AG274" s="49"/>
      <c r="AH274" s="49"/>
      <c r="AI274" s="49"/>
      <c r="AJ274" s="49"/>
      <c r="AK274" s="49"/>
    </row>
    <row r="275" spans="1:37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9"/>
      <c r="M275" s="49"/>
      <c r="N275" s="49"/>
      <c r="O275" s="49"/>
      <c r="P275" s="49"/>
      <c r="Q275" s="77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49"/>
      <c r="AC275" s="49"/>
      <c r="AD275" s="49"/>
      <c r="AE275" s="49"/>
      <c r="AF275" s="49"/>
      <c r="AG275" s="49"/>
      <c r="AH275" s="49"/>
      <c r="AI275" s="49"/>
      <c r="AJ275" s="49"/>
      <c r="AK275" s="49"/>
    </row>
    <row r="276" spans="1:37">
      <c r="A276" s="48"/>
      <c r="B276" s="48"/>
      <c r="C276" s="48"/>
      <c r="D276" s="48"/>
      <c r="E276" s="48"/>
      <c r="F276" s="48"/>
      <c r="G276" s="48"/>
      <c r="H276" s="48"/>
      <c r="I276" s="48"/>
      <c r="J276" s="48"/>
      <c r="K276" s="48"/>
      <c r="L276" s="49"/>
      <c r="M276" s="49"/>
      <c r="N276" s="49"/>
      <c r="O276" s="49"/>
      <c r="P276" s="49"/>
      <c r="Q276" s="77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49"/>
      <c r="AC276" s="49"/>
      <c r="AD276" s="49"/>
      <c r="AE276" s="49"/>
      <c r="AF276" s="49"/>
      <c r="AG276" s="49"/>
      <c r="AH276" s="49"/>
      <c r="AI276" s="49"/>
      <c r="AJ276" s="49"/>
      <c r="AK276" s="49"/>
    </row>
    <row r="277" spans="1:37">
      <c r="A277" s="48"/>
      <c r="B277" s="48"/>
      <c r="C277" s="48"/>
      <c r="D277" s="48"/>
      <c r="E277" s="48"/>
      <c r="F277" s="48"/>
      <c r="G277" s="48"/>
      <c r="H277" s="48"/>
      <c r="I277" s="48"/>
      <c r="J277" s="48"/>
      <c r="K277" s="48"/>
      <c r="L277" s="49"/>
      <c r="M277" s="49"/>
      <c r="N277" s="49"/>
      <c r="O277" s="49"/>
      <c r="P277" s="49"/>
      <c r="Q277" s="77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49"/>
      <c r="AC277" s="49"/>
      <c r="AD277" s="49"/>
      <c r="AE277" s="49"/>
      <c r="AF277" s="49"/>
      <c r="AG277" s="49"/>
      <c r="AH277" s="49"/>
      <c r="AI277" s="49"/>
      <c r="AJ277" s="49"/>
      <c r="AK277" s="49"/>
    </row>
    <row r="278" spans="1:37">
      <c r="A278" s="48"/>
      <c r="B278" s="48"/>
      <c r="C278" s="48"/>
      <c r="D278" s="48"/>
      <c r="E278" s="48"/>
      <c r="F278" s="48"/>
      <c r="G278" s="48"/>
      <c r="H278" s="48"/>
      <c r="I278" s="48"/>
      <c r="J278" s="48"/>
      <c r="K278" s="48"/>
      <c r="L278" s="49"/>
      <c r="M278" s="49"/>
      <c r="N278" s="49"/>
      <c r="O278" s="49"/>
      <c r="P278" s="49"/>
      <c r="Q278" s="77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49"/>
      <c r="AC278" s="49"/>
      <c r="AD278" s="49"/>
      <c r="AE278" s="49"/>
      <c r="AF278" s="49"/>
      <c r="AG278" s="49"/>
      <c r="AH278" s="49"/>
      <c r="AI278" s="49"/>
      <c r="AJ278" s="49"/>
      <c r="AK278" s="49"/>
    </row>
    <row r="279" spans="1:37">
      <c r="A279" s="48"/>
      <c r="B279" s="48"/>
      <c r="C279" s="48"/>
      <c r="D279" s="48"/>
      <c r="E279" s="48"/>
      <c r="F279" s="48"/>
      <c r="G279" s="48"/>
      <c r="H279" s="48"/>
      <c r="I279" s="48"/>
      <c r="J279" s="48"/>
      <c r="K279" s="48"/>
      <c r="L279" s="49"/>
      <c r="M279" s="49"/>
      <c r="N279" s="49"/>
      <c r="O279" s="49"/>
      <c r="P279" s="49"/>
      <c r="Q279" s="77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49"/>
      <c r="AC279" s="49"/>
      <c r="AD279" s="49"/>
      <c r="AE279" s="49"/>
      <c r="AF279" s="49"/>
      <c r="AG279" s="49"/>
      <c r="AH279" s="49"/>
      <c r="AI279" s="49"/>
      <c r="AJ279" s="49"/>
      <c r="AK279" s="49"/>
    </row>
    <row r="280" spans="1:37">
      <c r="A280" s="48"/>
      <c r="B280" s="48"/>
      <c r="C280" s="48"/>
      <c r="D280" s="48"/>
      <c r="E280" s="48"/>
      <c r="F280" s="48"/>
      <c r="G280" s="48"/>
      <c r="H280" s="48"/>
      <c r="I280" s="48"/>
      <c r="J280" s="48"/>
      <c r="K280" s="48"/>
      <c r="L280" s="49"/>
      <c r="M280" s="49"/>
      <c r="N280" s="49"/>
      <c r="O280" s="49"/>
      <c r="P280" s="49"/>
      <c r="Q280" s="77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49"/>
      <c r="AC280" s="49"/>
      <c r="AD280" s="49"/>
      <c r="AE280" s="49"/>
      <c r="AF280" s="49"/>
      <c r="AG280" s="49"/>
      <c r="AH280" s="49"/>
      <c r="AI280" s="49"/>
      <c r="AJ280" s="49"/>
      <c r="AK280" s="49"/>
    </row>
    <row r="281" spans="1:37">
      <c r="A281" s="48"/>
      <c r="B281" s="48"/>
      <c r="C281" s="48"/>
      <c r="D281" s="48"/>
      <c r="E281" s="48"/>
      <c r="F281" s="48"/>
      <c r="G281" s="48"/>
      <c r="H281" s="48"/>
      <c r="I281" s="48"/>
      <c r="J281" s="48"/>
      <c r="K281" s="48"/>
      <c r="L281" s="49"/>
      <c r="M281" s="49"/>
      <c r="N281" s="49"/>
      <c r="O281" s="49"/>
      <c r="P281" s="49"/>
      <c r="Q281" s="77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49"/>
      <c r="AC281" s="49"/>
      <c r="AD281" s="49"/>
      <c r="AE281" s="49"/>
      <c r="AF281" s="49"/>
      <c r="AG281" s="49"/>
      <c r="AH281" s="49"/>
      <c r="AI281" s="49"/>
      <c r="AJ281" s="49"/>
      <c r="AK281" s="49"/>
    </row>
    <row r="282" spans="1:37">
      <c r="A282" s="48"/>
      <c r="B282" s="48"/>
      <c r="C282" s="48"/>
      <c r="D282" s="48"/>
      <c r="E282" s="48"/>
      <c r="F282" s="48"/>
      <c r="G282" s="48"/>
      <c r="H282" s="48"/>
      <c r="I282" s="48"/>
      <c r="J282" s="48"/>
      <c r="K282" s="48"/>
      <c r="L282" s="49"/>
      <c r="M282" s="49"/>
      <c r="N282" s="49"/>
      <c r="O282" s="49"/>
      <c r="P282" s="49"/>
      <c r="Q282" s="77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49"/>
      <c r="AC282" s="49"/>
      <c r="AD282" s="49"/>
      <c r="AE282" s="49"/>
      <c r="AF282" s="49"/>
      <c r="AG282" s="49"/>
      <c r="AH282" s="49"/>
      <c r="AI282" s="49"/>
      <c r="AJ282" s="49"/>
      <c r="AK282" s="49"/>
    </row>
    <row r="283" spans="1:37">
      <c r="A283" s="48"/>
      <c r="B283" s="48"/>
      <c r="C283" s="48"/>
      <c r="D283" s="48"/>
      <c r="E283" s="48"/>
      <c r="F283" s="48"/>
      <c r="G283" s="48"/>
      <c r="H283" s="48"/>
      <c r="I283" s="48"/>
      <c r="J283" s="48"/>
      <c r="K283" s="48"/>
      <c r="L283" s="49"/>
      <c r="M283" s="49"/>
      <c r="N283" s="49"/>
      <c r="O283" s="49"/>
      <c r="P283" s="49"/>
      <c r="Q283" s="77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49"/>
      <c r="AC283" s="49"/>
      <c r="AD283" s="49"/>
      <c r="AE283" s="49"/>
      <c r="AF283" s="49"/>
      <c r="AG283" s="49"/>
      <c r="AH283" s="49"/>
      <c r="AI283" s="49"/>
      <c r="AJ283" s="49"/>
      <c r="AK283" s="49"/>
    </row>
    <row r="284" spans="1:37">
      <c r="A284" s="48"/>
      <c r="B284" s="48"/>
      <c r="C284" s="48"/>
      <c r="D284" s="48"/>
      <c r="E284" s="48"/>
      <c r="F284" s="48"/>
      <c r="G284" s="48"/>
      <c r="H284" s="48"/>
      <c r="I284" s="48"/>
      <c r="J284" s="48"/>
      <c r="K284" s="48"/>
      <c r="L284" s="49"/>
      <c r="M284" s="49"/>
      <c r="N284" s="49"/>
      <c r="O284" s="49"/>
      <c r="P284" s="49"/>
      <c r="Q284" s="77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49"/>
      <c r="AC284" s="49"/>
      <c r="AD284" s="49"/>
      <c r="AE284" s="49"/>
      <c r="AF284" s="49"/>
      <c r="AG284" s="49"/>
      <c r="AH284" s="49"/>
      <c r="AI284" s="49"/>
      <c r="AJ284" s="49"/>
      <c r="AK284" s="49"/>
    </row>
    <row r="285" spans="1:37">
      <c r="A285" s="48"/>
      <c r="B285" s="48"/>
      <c r="C285" s="48"/>
      <c r="D285" s="48"/>
      <c r="E285" s="48"/>
      <c r="F285" s="48"/>
      <c r="G285" s="48"/>
      <c r="H285" s="48"/>
      <c r="I285" s="48"/>
      <c r="J285" s="48"/>
      <c r="K285" s="48"/>
      <c r="L285" s="49"/>
      <c r="M285" s="49"/>
      <c r="N285" s="49"/>
      <c r="O285" s="49"/>
      <c r="P285" s="49"/>
      <c r="Q285" s="77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49"/>
      <c r="AC285" s="49"/>
      <c r="AD285" s="49"/>
      <c r="AE285" s="49"/>
      <c r="AF285" s="49"/>
      <c r="AG285" s="49"/>
      <c r="AH285" s="49"/>
      <c r="AI285" s="49"/>
      <c r="AJ285" s="49"/>
      <c r="AK285" s="49"/>
    </row>
    <row r="286" spans="1:37">
      <c r="A286" s="48"/>
      <c r="B286" s="48"/>
      <c r="C286" s="48"/>
      <c r="D286" s="48"/>
      <c r="E286" s="48"/>
      <c r="F286" s="48"/>
      <c r="G286" s="48"/>
      <c r="H286" s="48"/>
      <c r="I286" s="48"/>
      <c r="J286" s="48"/>
      <c r="K286" s="48"/>
      <c r="L286" s="49"/>
      <c r="M286" s="49"/>
      <c r="N286" s="49"/>
      <c r="O286" s="49"/>
      <c r="P286" s="49"/>
      <c r="Q286" s="77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49"/>
      <c r="AC286" s="49"/>
      <c r="AD286" s="49"/>
      <c r="AE286" s="49"/>
      <c r="AF286" s="49"/>
      <c r="AG286" s="49"/>
      <c r="AH286" s="49"/>
      <c r="AI286" s="49"/>
      <c r="AJ286" s="49"/>
      <c r="AK286" s="49"/>
    </row>
    <row r="287" spans="1:37">
      <c r="A287" s="48"/>
      <c r="B287" s="48"/>
      <c r="C287" s="48"/>
      <c r="D287" s="48"/>
      <c r="E287" s="48"/>
      <c r="F287" s="48"/>
      <c r="G287" s="48"/>
      <c r="H287" s="48"/>
      <c r="I287" s="48"/>
      <c r="J287" s="48"/>
      <c r="K287" s="48"/>
      <c r="L287" s="49"/>
      <c r="M287" s="49"/>
      <c r="N287" s="49"/>
      <c r="O287" s="49"/>
      <c r="P287" s="49"/>
      <c r="Q287" s="77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49"/>
      <c r="AC287" s="49"/>
      <c r="AD287" s="49"/>
      <c r="AE287" s="49"/>
      <c r="AF287" s="49"/>
      <c r="AG287" s="49"/>
      <c r="AH287" s="49"/>
      <c r="AI287" s="49"/>
      <c r="AJ287" s="49"/>
      <c r="AK287" s="49"/>
    </row>
    <row r="288" spans="1:37">
      <c r="A288" s="48"/>
      <c r="B288" s="48"/>
      <c r="C288" s="48"/>
      <c r="D288" s="48"/>
      <c r="E288" s="48"/>
      <c r="F288" s="48"/>
      <c r="G288" s="48"/>
      <c r="H288" s="48"/>
      <c r="I288" s="48"/>
      <c r="J288" s="48"/>
      <c r="K288" s="48"/>
      <c r="L288" s="49"/>
      <c r="M288" s="49"/>
      <c r="N288" s="49"/>
      <c r="O288" s="49"/>
      <c r="P288" s="49"/>
      <c r="Q288" s="77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49"/>
      <c r="AC288" s="49"/>
      <c r="AD288" s="49"/>
      <c r="AE288" s="49"/>
      <c r="AF288" s="49"/>
      <c r="AG288" s="49"/>
      <c r="AH288" s="49"/>
      <c r="AI288" s="49"/>
      <c r="AJ288" s="49"/>
      <c r="AK288" s="49"/>
    </row>
    <row r="289" spans="1:37">
      <c r="A289" s="48"/>
      <c r="B289" s="48"/>
      <c r="C289" s="48"/>
      <c r="D289" s="48"/>
      <c r="E289" s="48"/>
      <c r="F289" s="48"/>
      <c r="G289" s="48"/>
      <c r="H289" s="48"/>
      <c r="I289" s="48"/>
      <c r="J289" s="48"/>
      <c r="K289" s="48"/>
      <c r="L289" s="49"/>
      <c r="M289" s="49"/>
      <c r="N289" s="49"/>
      <c r="O289" s="49"/>
      <c r="P289" s="49"/>
      <c r="Q289" s="77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49"/>
      <c r="AC289" s="49"/>
      <c r="AD289" s="49"/>
      <c r="AE289" s="49"/>
      <c r="AF289" s="49"/>
      <c r="AG289" s="49"/>
      <c r="AH289" s="49"/>
      <c r="AI289" s="49"/>
      <c r="AJ289" s="49"/>
      <c r="AK289" s="49"/>
    </row>
    <row r="290" spans="1:37">
      <c r="A290" s="48"/>
      <c r="B290" s="48"/>
      <c r="C290" s="48"/>
      <c r="D290" s="48"/>
      <c r="E290" s="48"/>
      <c r="F290" s="48"/>
      <c r="G290" s="48"/>
      <c r="H290" s="48"/>
      <c r="I290" s="48"/>
      <c r="J290" s="48"/>
      <c r="K290" s="48"/>
      <c r="L290" s="49"/>
      <c r="M290" s="49"/>
      <c r="N290" s="49"/>
      <c r="O290" s="49"/>
      <c r="P290" s="49"/>
      <c r="Q290" s="77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49"/>
      <c r="AC290" s="49"/>
      <c r="AD290" s="49"/>
      <c r="AE290" s="49"/>
      <c r="AF290" s="49"/>
      <c r="AG290" s="49"/>
      <c r="AH290" s="49"/>
      <c r="AI290" s="49"/>
      <c r="AJ290" s="49"/>
      <c r="AK290" s="49"/>
    </row>
    <row r="291" spans="1:37">
      <c r="A291" s="48"/>
      <c r="B291" s="48"/>
      <c r="C291" s="48"/>
      <c r="D291" s="48"/>
      <c r="E291" s="48"/>
      <c r="F291" s="48"/>
      <c r="G291" s="48"/>
      <c r="H291" s="48"/>
      <c r="I291" s="48"/>
      <c r="J291" s="48"/>
      <c r="K291" s="48"/>
      <c r="L291" s="49"/>
      <c r="M291" s="49"/>
      <c r="N291" s="49"/>
      <c r="O291" s="49"/>
      <c r="P291" s="49"/>
      <c r="Q291" s="77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49"/>
      <c r="AC291" s="49"/>
      <c r="AD291" s="49"/>
      <c r="AE291" s="49"/>
      <c r="AF291" s="49"/>
      <c r="AG291" s="49"/>
      <c r="AH291" s="49"/>
      <c r="AI291" s="49"/>
      <c r="AJ291" s="49"/>
      <c r="AK291" s="49"/>
    </row>
    <row r="292" spans="1:37">
      <c r="A292" s="48"/>
      <c r="B292" s="48"/>
      <c r="C292" s="48"/>
      <c r="D292" s="48"/>
      <c r="E292" s="48"/>
      <c r="F292" s="48"/>
      <c r="G292" s="48"/>
      <c r="H292" s="48"/>
      <c r="I292" s="48"/>
      <c r="J292" s="48"/>
      <c r="K292" s="48"/>
      <c r="L292" s="49"/>
      <c r="M292" s="49"/>
      <c r="N292" s="49"/>
      <c r="O292" s="49"/>
      <c r="P292" s="49"/>
      <c r="Q292" s="77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49"/>
      <c r="AC292" s="49"/>
      <c r="AD292" s="49"/>
      <c r="AE292" s="49"/>
      <c r="AF292" s="49"/>
      <c r="AG292" s="49"/>
      <c r="AH292" s="49"/>
      <c r="AI292" s="49"/>
      <c r="AJ292" s="49"/>
      <c r="AK292" s="49"/>
    </row>
    <row r="293" spans="1:37">
      <c r="A293" s="48"/>
      <c r="B293" s="48"/>
      <c r="C293" s="48"/>
      <c r="D293" s="48"/>
      <c r="E293" s="48"/>
      <c r="F293" s="48"/>
      <c r="G293" s="48"/>
      <c r="H293" s="48"/>
      <c r="I293" s="48"/>
      <c r="J293" s="48"/>
      <c r="K293" s="48"/>
      <c r="L293" s="49"/>
      <c r="M293" s="49"/>
      <c r="N293" s="49"/>
      <c r="O293" s="49"/>
      <c r="P293" s="49"/>
      <c r="Q293" s="77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49"/>
      <c r="AC293" s="49"/>
      <c r="AD293" s="49"/>
      <c r="AE293" s="49"/>
      <c r="AF293" s="49"/>
      <c r="AG293" s="49"/>
      <c r="AH293" s="49"/>
      <c r="AI293" s="49"/>
      <c r="AJ293" s="49"/>
      <c r="AK293" s="49"/>
    </row>
    <row r="294" spans="1:37">
      <c r="A294" s="48"/>
      <c r="B294" s="48"/>
      <c r="C294" s="48"/>
      <c r="D294" s="48"/>
      <c r="E294" s="48"/>
      <c r="F294" s="48"/>
      <c r="G294" s="48"/>
      <c r="H294" s="48"/>
      <c r="I294" s="48"/>
      <c r="J294" s="48"/>
      <c r="K294" s="48"/>
      <c r="L294" s="49"/>
      <c r="M294" s="49"/>
      <c r="N294" s="49"/>
      <c r="O294" s="49"/>
      <c r="P294" s="49"/>
      <c r="Q294" s="77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49"/>
      <c r="AC294" s="49"/>
      <c r="AD294" s="49"/>
      <c r="AE294" s="49"/>
      <c r="AF294" s="49"/>
      <c r="AG294" s="49"/>
      <c r="AH294" s="49"/>
      <c r="AI294" s="49"/>
      <c r="AJ294" s="49"/>
      <c r="AK294" s="49"/>
    </row>
    <row r="295" spans="1:37">
      <c r="A295" s="48"/>
      <c r="B295" s="48"/>
      <c r="C295" s="48"/>
      <c r="D295" s="48"/>
      <c r="E295" s="48"/>
      <c r="F295" s="48"/>
      <c r="G295" s="48"/>
      <c r="H295" s="48"/>
      <c r="I295" s="48"/>
      <c r="J295" s="48"/>
      <c r="K295" s="48"/>
      <c r="L295" s="49"/>
      <c r="M295" s="49"/>
      <c r="N295" s="49"/>
      <c r="O295" s="49"/>
      <c r="P295" s="49"/>
      <c r="Q295" s="77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49"/>
      <c r="AC295" s="49"/>
      <c r="AD295" s="49"/>
      <c r="AE295" s="49"/>
      <c r="AF295" s="49"/>
      <c r="AG295" s="49"/>
      <c r="AH295" s="49"/>
      <c r="AI295" s="49"/>
      <c r="AJ295" s="49"/>
      <c r="AK295" s="49"/>
    </row>
    <row r="296" spans="1:37">
      <c r="A296" s="48"/>
      <c r="B296" s="48"/>
      <c r="C296" s="48"/>
      <c r="D296" s="48"/>
      <c r="E296" s="48"/>
      <c r="F296" s="48"/>
      <c r="G296" s="48"/>
      <c r="H296" s="48"/>
      <c r="I296" s="48"/>
      <c r="J296" s="48"/>
      <c r="K296" s="48"/>
      <c r="L296" s="49"/>
      <c r="M296" s="49"/>
      <c r="N296" s="49"/>
      <c r="O296" s="49"/>
      <c r="P296" s="49"/>
      <c r="Q296" s="77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49"/>
      <c r="AC296" s="49"/>
      <c r="AD296" s="49"/>
      <c r="AE296" s="49"/>
      <c r="AF296" s="49"/>
      <c r="AG296" s="49"/>
      <c r="AH296" s="49"/>
      <c r="AI296" s="49"/>
      <c r="AJ296" s="49"/>
      <c r="AK296" s="49"/>
    </row>
    <row r="297" spans="1:37">
      <c r="A297" s="48"/>
      <c r="B297" s="48"/>
      <c r="C297" s="48"/>
      <c r="D297" s="48"/>
      <c r="E297" s="48"/>
      <c r="F297" s="48"/>
      <c r="G297" s="48"/>
      <c r="H297" s="48"/>
      <c r="I297" s="48"/>
      <c r="J297" s="48"/>
      <c r="K297" s="48"/>
      <c r="L297" s="49"/>
      <c r="M297" s="49"/>
      <c r="N297" s="49"/>
      <c r="O297" s="49"/>
      <c r="P297" s="49"/>
      <c r="Q297" s="77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49"/>
      <c r="AC297" s="49"/>
      <c r="AD297" s="49"/>
      <c r="AE297" s="49"/>
      <c r="AF297" s="49"/>
      <c r="AG297" s="49"/>
      <c r="AH297" s="49"/>
      <c r="AI297" s="49"/>
      <c r="AJ297" s="49"/>
      <c r="AK297" s="49"/>
    </row>
    <row r="298" spans="1:37">
      <c r="A298" s="48"/>
      <c r="B298" s="48"/>
      <c r="C298" s="48"/>
      <c r="D298" s="48"/>
      <c r="E298" s="48"/>
      <c r="F298" s="48"/>
      <c r="G298" s="48"/>
      <c r="H298" s="48"/>
      <c r="I298" s="48"/>
      <c r="J298" s="48"/>
      <c r="K298" s="48"/>
      <c r="L298" s="49"/>
      <c r="M298" s="49"/>
      <c r="N298" s="49"/>
      <c r="O298" s="49"/>
      <c r="P298" s="49"/>
      <c r="Q298" s="77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49"/>
      <c r="AC298" s="49"/>
      <c r="AD298" s="49"/>
      <c r="AE298" s="49"/>
      <c r="AF298" s="49"/>
      <c r="AG298" s="49"/>
      <c r="AH298" s="49"/>
      <c r="AI298" s="49"/>
      <c r="AJ298" s="49"/>
      <c r="AK298" s="49"/>
    </row>
    <row r="299" spans="1:37">
      <c r="A299" s="48"/>
      <c r="B299" s="48"/>
      <c r="C299" s="48"/>
      <c r="D299" s="48"/>
      <c r="E299" s="48"/>
      <c r="F299" s="48"/>
      <c r="G299" s="48"/>
      <c r="H299" s="48"/>
      <c r="I299" s="48"/>
      <c r="J299" s="48"/>
      <c r="K299" s="48"/>
      <c r="L299" s="49"/>
      <c r="M299" s="49"/>
      <c r="N299" s="49"/>
      <c r="O299" s="49"/>
      <c r="P299" s="49"/>
      <c r="Q299" s="77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49"/>
      <c r="AC299" s="49"/>
      <c r="AD299" s="49"/>
      <c r="AE299" s="49"/>
      <c r="AF299" s="49"/>
      <c r="AG299" s="49"/>
      <c r="AH299" s="49"/>
      <c r="AI299" s="49"/>
      <c r="AJ299" s="49"/>
      <c r="AK299" s="49"/>
    </row>
    <row r="300" spans="1:37">
      <c r="A300" s="49"/>
      <c r="B300" s="49"/>
      <c r="C300" s="49"/>
      <c r="D300" s="49"/>
      <c r="E300" s="49"/>
      <c r="F300" s="49"/>
      <c r="G300" s="49"/>
      <c r="H300" s="49"/>
      <c r="I300" s="49"/>
      <c r="J300" s="49"/>
      <c r="K300" s="49"/>
      <c r="L300" s="49"/>
      <c r="M300" s="49"/>
      <c r="N300" s="49"/>
      <c r="O300" s="49"/>
      <c r="P300" s="49"/>
      <c r="Q300" s="77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49"/>
      <c r="AC300" s="49"/>
      <c r="AD300" s="49"/>
      <c r="AE300" s="49"/>
      <c r="AF300" s="49"/>
      <c r="AG300" s="49"/>
      <c r="AH300" s="49"/>
      <c r="AI300" s="49"/>
      <c r="AJ300" s="49"/>
      <c r="AK300" s="49"/>
    </row>
    <row r="301" spans="1:37">
      <c r="A301" s="49"/>
      <c r="B301" s="49"/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77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49"/>
      <c r="AC301" s="49"/>
      <c r="AD301" s="49"/>
      <c r="AE301" s="49"/>
      <c r="AF301" s="49"/>
      <c r="AG301" s="49"/>
      <c r="AH301" s="49"/>
      <c r="AI301" s="49"/>
      <c r="AJ301" s="49"/>
      <c r="AK301" s="49"/>
    </row>
  </sheetData>
  <mergeCells count="37">
    <mergeCell ref="AF1:AK1"/>
    <mergeCell ref="I12:AB12"/>
    <mergeCell ref="C2:AK2"/>
    <mergeCell ref="C3:AK3"/>
    <mergeCell ref="C4:AK4"/>
    <mergeCell ref="C6:AK6"/>
    <mergeCell ref="C7:AK7"/>
    <mergeCell ref="I9:AB9"/>
    <mergeCell ref="I10:AB10"/>
    <mergeCell ref="I11:AB11"/>
    <mergeCell ref="I13:AB13"/>
    <mergeCell ref="I14:AB14"/>
    <mergeCell ref="I15:AE15"/>
    <mergeCell ref="A17:Q17"/>
    <mergeCell ref="R17:AA19"/>
    <mergeCell ref="AB17:AB20"/>
    <mergeCell ref="AC17:AC20"/>
    <mergeCell ref="AD17:AI18"/>
    <mergeCell ref="AI19:AI20"/>
    <mergeCell ref="A18:C20"/>
    <mergeCell ref="D18:E20"/>
    <mergeCell ref="F18:G20"/>
    <mergeCell ref="AJ17:AK18"/>
    <mergeCell ref="H18:Q19"/>
    <mergeCell ref="AD19:AD20"/>
    <mergeCell ref="AE19:AE20"/>
    <mergeCell ref="AF19:AF20"/>
    <mergeCell ref="AG19:AG20"/>
    <mergeCell ref="AJ19:AJ20"/>
    <mergeCell ref="AK19:AK20"/>
    <mergeCell ref="H20:I20"/>
    <mergeCell ref="K20:L20"/>
    <mergeCell ref="M20:Q20"/>
    <mergeCell ref="R20:S20"/>
    <mergeCell ref="W20:Y20"/>
    <mergeCell ref="Z20:AA20"/>
    <mergeCell ref="AH19:AH20"/>
  </mergeCells>
  <printOptions horizontalCentered="1"/>
  <pageMargins left="0.19685039370078741" right="0.19685039370078741" top="0.39370078740157483" bottom="0.39370078740157483" header="0.31496062992125984" footer="0.15748031496062992"/>
  <pageSetup paperSize="8" scale="62" firstPageNumber="34" orientation="landscape" useFirstPageNumber="1" r:id="rId1"/>
  <rowBreaks count="1" manualBreakCount="1">
    <brk id="39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ОБАС</vt:lpstr>
      <vt:lpstr>ОБАС!Заголовки_для_печати</vt:lpstr>
      <vt:lpstr>ОБАС!Область_печати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avn</dc:creator>
  <cp:lastModifiedBy>Алексеева Галина Анатольевна</cp:lastModifiedBy>
  <cp:lastPrinted>2016-06-24T10:02:20Z</cp:lastPrinted>
  <dcterms:created xsi:type="dcterms:W3CDTF">2011-12-09T07:36:49Z</dcterms:created>
  <dcterms:modified xsi:type="dcterms:W3CDTF">2016-06-27T08:23:48Z</dcterms:modified>
</cp:coreProperties>
</file>